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0800"/>
  </bookViews>
  <sheets>
    <sheet name="ListeDebitDétaillée" sheetId="1" r:id="rId1"/>
    <sheet name="Liste Sections pour chiffrage" sheetId="2" r:id="rId2"/>
  </sheets>
  <calcPr calcId="145621"/>
</workbook>
</file>

<file path=xl/calcChain.xml><?xml version="1.0" encoding="utf-8"?>
<calcChain xmlns="http://schemas.openxmlformats.org/spreadsheetml/2006/main">
  <c r="E8" i="2" l="1"/>
  <c r="E7" i="2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F45" i="1"/>
  <c r="F46" i="1"/>
  <c r="E23" i="1"/>
  <c r="E44" i="1"/>
  <c r="F44" i="1" s="1"/>
  <c r="E43" i="1"/>
  <c r="F43" i="1" s="1"/>
  <c r="E42" i="1"/>
  <c r="F42" i="1" s="1"/>
  <c r="E41" i="1"/>
  <c r="F41" i="1" s="1"/>
  <c r="E40" i="1"/>
  <c r="F52" i="1"/>
  <c r="F53" i="1"/>
  <c r="E51" i="1"/>
  <c r="F51" i="1" s="1"/>
  <c r="E50" i="1"/>
  <c r="F5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F40" i="1"/>
  <c r="F23" i="1"/>
  <c r="F47" i="1"/>
  <c r="F48" i="1"/>
  <c r="F49" i="1"/>
  <c r="G54" i="1"/>
  <c r="H54" i="1"/>
  <c r="F6" i="1"/>
  <c r="F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E9" i="1"/>
  <c r="F9" i="1" s="1"/>
  <c r="E7" i="1"/>
  <c r="F7" i="1" s="1"/>
  <c r="E5" i="1"/>
  <c r="F5" i="1" s="1"/>
  <c r="E4" i="1"/>
  <c r="F4" i="1" s="1"/>
  <c r="E3" i="1"/>
  <c r="F3" i="1" s="1"/>
  <c r="I54" i="1" l="1"/>
  <c r="F54" i="1"/>
</calcChain>
</file>

<file path=xl/sharedStrings.xml><?xml version="1.0" encoding="utf-8"?>
<sst xmlns="http://schemas.openxmlformats.org/spreadsheetml/2006/main" count="150" uniqueCount="30">
  <si>
    <t>Nb</t>
  </si>
  <si>
    <t>Unité</t>
  </si>
  <si>
    <t>prix/unité</t>
  </si>
  <si>
    <t>Total</t>
  </si>
  <si>
    <t>ml</t>
  </si>
  <si>
    <t>Section</t>
  </si>
  <si>
    <t>Longueur</t>
  </si>
  <si>
    <t>Total Unité</t>
  </si>
  <si>
    <t>45x145</t>
  </si>
  <si>
    <t>Lot</t>
  </si>
  <si>
    <t>Murs</t>
  </si>
  <si>
    <t>Charpente</t>
  </si>
  <si>
    <t>120x120</t>
  </si>
  <si>
    <t>80x230</t>
  </si>
  <si>
    <t>90x180</t>
  </si>
  <si>
    <t>600 mm</t>
  </si>
  <si>
    <t>5527 mm</t>
  </si>
  <si>
    <t>4000 mm</t>
  </si>
  <si>
    <t>2415 mm</t>
  </si>
  <si>
    <t>2335 mm</t>
  </si>
  <si>
    <t>3010 mm</t>
  </si>
  <si>
    <t>2850 mm</t>
  </si>
  <si>
    <t>Ossature</t>
  </si>
  <si>
    <t>6 ml</t>
  </si>
  <si>
    <t>remarque</t>
  </si>
  <si>
    <t>Murs, fermes d'extrémités, autres …</t>
  </si>
  <si>
    <t>Poinçons</t>
  </si>
  <si>
    <t>Arbalétriers</t>
  </si>
  <si>
    <t>Entraits</t>
  </si>
  <si>
    <t>Pannes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</si>
</sst>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0"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I54" totalsRowCount="1" headerRowDxfId="29" dataDxfId="28">
  <autoFilter ref="B2:I53"/>
  <tableColumns count="8">
    <tableColumn id="8" name="Lot" dataDxfId="27" totalsRowDxfId="26"/>
    <tableColumn id="1" name="Section" totalsRowLabel="Total" dataDxfId="25" totalsRowDxfId="24"/>
    <tableColumn id="2" name="Longueur" dataDxfId="23" totalsRowDxfId="22"/>
    <tableColumn id="3" name="Nb" dataDxfId="21" totalsRowDxfId="20"/>
    <tableColumn id="4" name="Total Unité" totalsRowFunction="sum" dataDxfId="19" totalsRowDxfId="18"/>
    <tableColumn id="5" name="Unité" totalsRowFunction="sum" dataDxfId="17" totalsRowDxfId="16"/>
    <tableColumn id="6" name="prix/unité" totalsRowFunction="sum" dataDxfId="15" totalsRowDxfId="14"/>
    <tableColumn id="7" name="Total" totalsRowFunction="sum" dataDxfId="13" totalsRowDxfId="12">
      <calculatedColumnFormula>Tableau1[[#This Row],[prix/unité]]*Tableau1[[#This Row],[Total Unité]]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F11" totalsRowCount="1" headerRowDxfId="11" dataDxfId="10">
  <autoFilter ref="B2:F10"/>
  <tableColumns count="5">
    <tableColumn id="8" name="Lot" dataDxfId="9" totalsRowDxfId="4"/>
    <tableColumn id="1" name="Section" totalsRowLabel="Total" dataDxfId="8" totalsRowDxfId="3"/>
    <tableColumn id="2" name="Longueur" dataDxfId="7" totalsRowDxfId="2"/>
    <tableColumn id="3" name="Nb" dataDxfId="6" totalsRowDxfId="1"/>
    <tableColumn id="4" name="remarque" dataDxfId="5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tabSelected="1" workbookViewId="0">
      <selection activeCell="J6" sqref="J6"/>
    </sheetView>
  </sheetViews>
  <sheetFormatPr baseColWidth="10" defaultRowHeight="15" x14ac:dyDescent="0.25"/>
  <cols>
    <col min="1" max="1" width="1.42578125" customWidth="1"/>
    <col min="2" max="4" width="11.42578125" style="1"/>
    <col min="5" max="5" width="12.85546875" style="1" customWidth="1"/>
    <col min="6" max="6" width="11.42578125" style="1"/>
    <col min="7" max="7" width="12.140625" style="1" customWidth="1"/>
    <col min="8" max="8" width="11.42578125" style="1"/>
  </cols>
  <sheetData>
    <row r="1" spans="2:9" ht="7.5" customHeight="1" x14ac:dyDescent="0.25"/>
    <row r="2" spans="2:9" x14ac:dyDescent="0.25">
      <c r="B2" s="1" t="s">
        <v>9</v>
      </c>
      <c r="C2" s="1" t="s">
        <v>5</v>
      </c>
      <c r="D2" s="1" t="s">
        <v>6</v>
      </c>
      <c r="E2" s="1" t="s">
        <v>0</v>
      </c>
      <c r="F2" s="1" t="s">
        <v>7</v>
      </c>
      <c r="G2" s="1" t="s">
        <v>1</v>
      </c>
      <c r="H2" s="1" t="s">
        <v>2</v>
      </c>
      <c r="I2" s="1" t="s">
        <v>3</v>
      </c>
    </row>
    <row r="3" spans="2:9" x14ac:dyDescent="0.25">
      <c r="B3" s="1" t="s">
        <v>10</v>
      </c>
      <c r="C3" s="1" t="s">
        <v>8</v>
      </c>
      <c r="D3" s="1">
        <v>2120</v>
      </c>
      <c r="E3" s="1">
        <f>12+25+25+10</f>
        <v>72</v>
      </c>
      <c r="F3" s="1">
        <f>E3*D3/1000</f>
        <v>152.63999999999999</v>
      </c>
      <c r="G3" s="1" t="s">
        <v>4</v>
      </c>
      <c r="H3" s="1">
        <v>3.36</v>
      </c>
      <c r="I3" s="1">
        <f>Tableau1[[#This Row],[prix/unité]]*Tableau1[[#This Row],[Total Unité]]</f>
        <v>512.8703999999999</v>
      </c>
    </row>
    <row r="4" spans="2:9" x14ac:dyDescent="0.25">
      <c r="B4" s="1" t="s">
        <v>10</v>
      </c>
      <c r="C4" s="1" t="s">
        <v>8</v>
      </c>
      <c r="D4" s="1">
        <v>2445</v>
      </c>
      <c r="E4" s="1">
        <f>4+4</f>
        <v>8</v>
      </c>
      <c r="F4" s="1">
        <f t="shared" ref="F4:F53" si="0">E4*D4/1000</f>
        <v>19.559999999999999</v>
      </c>
      <c r="H4" s="1">
        <v>3.36</v>
      </c>
      <c r="I4" s="1">
        <f>Tableau1[[#This Row],[prix/unité]]*Tableau1[[#This Row],[Total Unité]]</f>
        <v>65.721599999999995</v>
      </c>
    </row>
    <row r="5" spans="2:9" x14ac:dyDescent="0.25">
      <c r="B5" s="1" t="s">
        <v>10</v>
      </c>
      <c r="C5" s="1" t="s">
        <v>8</v>
      </c>
      <c r="D5" s="1">
        <v>2795</v>
      </c>
      <c r="E5" s="1">
        <f>4+2</f>
        <v>6</v>
      </c>
      <c r="F5" s="1">
        <f t="shared" si="0"/>
        <v>16.77</v>
      </c>
      <c r="H5" s="1">
        <v>3.36</v>
      </c>
      <c r="I5" s="1">
        <f>Tableau1[[#This Row],[prix/unité]]*Tableau1[[#This Row],[Total Unité]]</f>
        <v>56.347199999999994</v>
      </c>
    </row>
    <row r="6" spans="2:9" x14ac:dyDescent="0.25">
      <c r="B6" s="1" t="s">
        <v>10</v>
      </c>
      <c r="C6" s="1" t="s">
        <v>8</v>
      </c>
      <c r="D6" s="1">
        <v>320</v>
      </c>
      <c r="E6" s="1">
        <v>2</v>
      </c>
      <c r="F6" s="1">
        <f t="shared" si="0"/>
        <v>0.64</v>
      </c>
      <c r="H6" s="1">
        <v>3.36</v>
      </c>
      <c r="I6" s="1">
        <f>Tableau1[[#This Row],[prix/unité]]*Tableau1[[#This Row],[Total Unité]]</f>
        <v>2.1503999999999999</v>
      </c>
    </row>
    <row r="7" spans="2:9" x14ac:dyDescent="0.25">
      <c r="B7" s="1" t="s">
        <v>10</v>
      </c>
      <c r="C7" s="1" t="s">
        <v>8</v>
      </c>
      <c r="D7" s="1">
        <v>555</v>
      </c>
      <c r="E7" s="1">
        <f>8+8</f>
        <v>16</v>
      </c>
      <c r="F7" s="1">
        <f t="shared" si="0"/>
        <v>8.8800000000000008</v>
      </c>
      <c r="H7" s="1">
        <v>3.36</v>
      </c>
      <c r="I7" s="1">
        <f>Tableau1[[#This Row],[prix/unité]]*Tableau1[[#This Row],[Total Unité]]</f>
        <v>29.8368</v>
      </c>
    </row>
    <row r="8" spans="2:9" x14ac:dyDescent="0.25">
      <c r="B8" s="1" t="s">
        <v>10</v>
      </c>
      <c r="C8" s="1" t="s">
        <v>8</v>
      </c>
      <c r="D8" s="1">
        <v>230</v>
      </c>
      <c r="E8" s="1">
        <v>1</v>
      </c>
      <c r="F8" s="1">
        <f t="shared" si="0"/>
        <v>0.23</v>
      </c>
      <c r="H8" s="1">
        <v>3.36</v>
      </c>
      <c r="I8" s="1">
        <f>Tableau1[[#This Row],[prix/unité]]*Tableau1[[#This Row],[Total Unité]]</f>
        <v>0.77280000000000004</v>
      </c>
    </row>
    <row r="9" spans="2:9" x14ac:dyDescent="0.25">
      <c r="B9" s="1" t="s">
        <v>10</v>
      </c>
      <c r="C9" s="1" t="s">
        <v>8</v>
      </c>
      <c r="D9" s="1">
        <v>665</v>
      </c>
      <c r="E9" s="1">
        <f>2</f>
        <v>2</v>
      </c>
      <c r="F9" s="1">
        <f t="shared" si="0"/>
        <v>1.33</v>
      </c>
      <c r="H9" s="1">
        <v>3.36</v>
      </c>
      <c r="I9" s="1">
        <f>Tableau1[[#This Row],[prix/unité]]*Tableau1[[#This Row],[Total Unité]]</f>
        <v>4.4687999999999999</v>
      </c>
    </row>
    <row r="10" spans="2:9" x14ac:dyDescent="0.25">
      <c r="B10" s="1" t="s">
        <v>10</v>
      </c>
      <c r="C10" s="1" t="s">
        <v>8</v>
      </c>
      <c r="D10" s="1">
        <v>8000</v>
      </c>
      <c r="E10" s="1">
        <v>2</v>
      </c>
      <c r="F10" s="1">
        <f t="shared" si="0"/>
        <v>16</v>
      </c>
      <c r="H10" s="1">
        <v>3.36</v>
      </c>
      <c r="I10" s="1">
        <f>Tableau1[[#This Row],[prix/unité]]*Tableau1[[#This Row],[Total Unité]]</f>
        <v>53.76</v>
      </c>
    </row>
    <row r="11" spans="2:9" x14ac:dyDescent="0.25">
      <c r="B11" s="1" t="s">
        <v>10</v>
      </c>
      <c r="C11" s="1" t="s">
        <v>8</v>
      </c>
      <c r="D11" s="1">
        <v>465</v>
      </c>
      <c r="E11" s="1">
        <v>1</v>
      </c>
      <c r="F11" s="1">
        <f t="shared" si="0"/>
        <v>0.46500000000000002</v>
      </c>
      <c r="H11" s="1">
        <v>3.36</v>
      </c>
      <c r="I11" s="1">
        <f>Tableau1[[#This Row],[prix/unité]]*Tableau1[[#This Row],[Total Unité]]</f>
        <v>1.5624</v>
      </c>
    </row>
    <row r="12" spans="2:9" x14ac:dyDescent="0.25">
      <c r="B12" s="1" t="s">
        <v>10</v>
      </c>
      <c r="C12" s="1" t="s">
        <v>8</v>
      </c>
      <c r="D12" s="1">
        <v>510</v>
      </c>
      <c r="E12" s="1">
        <v>3</v>
      </c>
      <c r="F12" s="1">
        <f t="shared" si="0"/>
        <v>1.53</v>
      </c>
      <c r="H12" s="1">
        <v>3.36</v>
      </c>
      <c r="I12" s="1">
        <f>Tableau1[[#This Row],[prix/unité]]*Tableau1[[#This Row],[Total Unité]]</f>
        <v>5.1407999999999996</v>
      </c>
    </row>
    <row r="13" spans="2:9" x14ac:dyDescent="0.25">
      <c r="B13" s="1" t="s">
        <v>10</v>
      </c>
      <c r="C13" s="1" t="s">
        <v>8</v>
      </c>
      <c r="D13" s="1">
        <v>240</v>
      </c>
      <c r="E13" s="1">
        <v>1</v>
      </c>
      <c r="F13" s="1">
        <f t="shared" si="0"/>
        <v>0.24</v>
      </c>
      <c r="H13" s="1">
        <v>3.36</v>
      </c>
      <c r="I13" s="1">
        <f>Tableau1[[#This Row],[prix/unité]]*Tableau1[[#This Row],[Total Unité]]</f>
        <v>0.80639999999999989</v>
      </c>
    </row>
    <row r="14" spans="2:9" x14ac:dyDescent="0.25">
      <c r="B14" s="1" t="s">
        <v>10</v>
      </c>
      <c r="C14" s="1" t="s">
        <v>8</v>
      </c>
      <c r="D14" s="1">
        <v>290</v>
      </c>
      <c r="E14" s="1">
        <v>1</v>
      </c>
      <c r="F14" s="1">
        <f t="shared" si="0"/>
        <v>0.28999999999999998</v>
      </c>
      <c r="H14" s="1">
        <v>3.36</v>
      </c>
      <c r="I14" s="1">
        <f>Tableau1[[#This Row],[prix/unité]]*Tableau1[[#This Row],[Total Unité]]</f>
        <v>0.97439999999999993</v>
      </c>
    </row>
    <row r="15" spans="2:9" x14ac:dyDescent="0.25">
      <c r="B15" s="1" t="s">
        <v>10</v>
      </c>
      <c r="C15" s="1" t="s">
        <v>8</v>
      </c>
      <c r="D15" s="1">
        <v>1710</v>
      </c>
      <c r="E15" s="1">
        <v>2</v>
      </c>
      <c r="F15" s="1">
        <f t="shared" si="0"/>
        <v>3.42</v>
      </c>
      <c r="H15" s="1">
        <v>3.36</v>
      </c>
      <c r="I15" s="1">
        <f>Tableau1[[#This Row],[prix/unité]]*Tableau1[[#This Row],[Total Unité]]</f>
        <v>11.491199999999999</v>
      </c>
    </row>
    <row r="16" spans="2:9" x14ac:dyDescent="0.25">
      <c r="B16" s="1" t="s">
        <v>10</v>
      </c>
      <c r="C16" s="1" t="s">
        <v>8</v>
      </c>
      <c r="D16" s="1">
        <v>365</v>
      </c>
      <c r="E16" s="1">
        <v>7</v>
      </c>
      <c r="F16" s="1">
        <f t="shared" si="0"/>
        <v>2.5550000000000002</v>
      </c>
      <c r="H16" s="1">
        <v>3.36</v>
      </c>
      <c r="I16" s="1">
        <f>Tableau1[[#This Row],[prix/unité]]*Tableau1[[#This Row],[Total Unité]]</f>
        <v>8.5847999999999995</v>
      </c>
    </row>
    <row r="17" spans="2:9" x14ac:dyDescent="0.25">
      <c r="B17" s="1" t="s">
        <v>10</v>
      </c>
      <c r="C17" s="1" t="s">
        <v>8</v>
      </c>
      <c r="D17" s="1">
        <v>1405</v>
      </c>
      <c r="E17" s="1">
        <v>2</v>
      </c>
      <c r="F17" s="1">
        <f t="shared" si="0"/>
        <v>2.81</v>
      </c>
      <c r="H17" s="1">
        <v>3.36</v>
      </c>
      <c r="I17" s="1">
        <f>Tableau1[[#This Row],[prix/unité]]*Tableau1[[#This Row],[Total Unité]]</f>
        <v>9.4415999999999993</v>
      </c>
    </row>
    <row r="18" spans="2:9" x14ac:dyDescent="0.25">
      <c r="B18" s="1" t="s">
        <v>10</v>
      </c>
      <c r="C18" s="1" t="s">
        <v>8</v>
      </c>
      <c r="D18" s="1">
        <v>5210</v>
      </c>
      <c r="E18" s="1">
        <v>1</v>
      </c>
      <c r="F18" s="1">
        <f t="shared" si="0"/>
        <v>5.21</v>
      </c>
      <c r="H18" s="1">
        <v>3.36</v>
      </c>
      <c r="I18" s="1">
        <f>Tableau1[[#This Row],[prix/unité]]*Tableau1[[#This Row],[Total Unité]]</f>
        <v>17.505599999999998</v>
      </c>
    </row>
    <row r="19" spans="2:9" x14ac:dyDescent="0.25">
      <c r="B19" s="1" t="s">
        <v>10</v>
      </c>
      <c r="C19" s="1" t="s">
        <v>8</v>
      </c>
      <c r="D19" s="1">
        <v>2490</v>
      </c>
      <c r="E19" s="1">
        <v>3</v>
      </c>
      <c r="F19" s="1">
        <f t="shared" si="0"/>
        <v>7.47</v>
      </c>
      <c r="H19" s="1">
        <v>3.36</v>
      </c>
      <c r="I19" s="1">
        <f>Tableau1[[#This Row],[prix/unité]]*Tableau1[[#This Row],[Total Unité]]</f>
        <v>25.0992</v>
      </c>
    </row>
    <row r="20" spans="2:9" x14ac:dyDescent="0.25">
      <c r="B20" s="1" t="s">
        <v>10</v>
      </c>
      <c r="C20" s="1" t="s">
        <v>8</v>
      </c>
      <c r="D20" s="1">
        <v>1750</v>
      </c>
      <c r="E20" s="1">
        <v>2</v>
      </c>
      <c r="F20" s="1">
        <f t="shared" si="0"/>
        <v>3.5</v>
      </c>
      <c r="H20" s="1">
        <v>3.36</v>
      </c>
      <c r="I20" s="1">
        <f>Tableau1[[#This Row],[prix/unité]]*Tableau1[[#This Row],[Total Unité]]</f>
        <v>11.76</v>
      </c>
    </row>
    <row r="21" spans="2:9" x14ac:dyDescent="0.25">
      <c r="B21" s="1" t="s">
        <v>10</v>
      </c>
      <c r="C21" s="1" t="s">
        <v>8</v>
      </c>
      <c r="D21" s="1">
        <v>355</v>
      </c>
      <c r="E21" s="1">
        <v>4</v>
      </c>
      <c r="F21" s="1">
        <f t="shared" si="0"/>
        <v>1.42</v>
      </c>
      <c r="H21" s="1">
        <v>3.36</v>
      </c>
      <c r="I21" s="1">
        <f>Tableau1[[#This Row],[prix/unité]]*Tableau1[[#This Row],[Total Unité]]</f>
        <v>4.7711999999999994</v>
      </c>
    </row>
    <row r="22" spans="2:9" x14ac:dyDescent="0.25">
      <c r="B22" s="1" t="s">
        <v>10</v>
      </c>
      <c r="C22" s="1" t="s">
        <v>8</v>
      </c>
      <c r="D22" s="1">
        <v>425</v>
      </c>
      <c r="E22" s="1">
        <v>2</v>
      </c>
      <c r="F22" s="1">
        <f t="shared" si="0"/>
        <v>0.85</v>
      </c>
      <c r="H22" s="1">
        <v>3.36</v>
      </c>
      <c r="I22" s="1">
        <f>Tableau1[[#This Row],[prix/unité]]*Tableau1[[#This Row],[Total Unité]]</f>
        <v>2.8559999999999999</v>
      </c>
    </row>
    <row r="23" spans="2:9" x14ac:dyDescent="0.25">
      <c r="B23" s="1" t="s">
        <v>11</v>
      </c>
      <c r="C23" s="1" t="s">
        <v>8</v>
      </c>
      <c r="D23" s="1">
        <v>505</v>
      </c>
      <c r="E23" s="1">
        <f>1*2+4*2+4</f>
        <v>14</v>
      </c>
      <c r="F23" s="1">
        <f t="shared" si="0"/>
        <v>7.07</v>
      </c>
      <c r="H23" s="1">
        <v>3.36</v>
      </c>
      <c r="I23" s="1">
        <f>Tableau1[[#This Row],[prix/unité]]*Tableau1[[#This Row],[Total Unité]]</f>
        <v>23.755199999999999</v>
      </c>
    </row>
    <row r="24" spans="2:9" x14ac:dyDescent="0.25">
      <c r="B24" s="1" t="s">
        <v>11</v>
      </c>
      <c r="C24" s="1" t="s">
        <v>8</v>
      </c>
      <c r="D24" s="1">
        <v>445</v>
      </c>
      <c r="E24" s="1">
        <f>1*2</f>
        <v>2</v>
      </c>
      <c r="F24" s="1">
        <f t="shared" si="0"/>
        <v>0.89</v>
      </c>
      <c r="H24" s="1">
        <v>3.36</v>
      </c>
      <c r="I24" s="1">
        <f>Tableau1[[#This Row],[prix/unité]]*Tableau1[[#This Row],[Total Unité]]</f>
        <v>2.9903999999999997</v>
      </c>
    </row>
    <row r="25" spans="2:9" x14ac:dyDescent="0.25">
      <c r="B25" s="1" t="s">
        <v>11</v>
      </c>
      <c r="C25" s="1" t="s">
        <v>8</v>
      </c>
      <c r="D25" s="1">
        <v>325</v>
      </c>
      <c r="E25" s="1">
        <f>1*2</f>
        <v>2</v>
      </c>
      <c r="F25" s="1">
        <f t="shared" si="0"/>
        <v>0.65</v>
      </c>
      <c r="H25" s="1">
        <v>3.36</v>
      </c>
      <c r="I25" s="1">
        <f>Tableau1[[#This Row],[prix/unité]]*Tableau1[[#This Row],[Total Unité]]</f>
        <v>2.1840000000000002</v>
      </c>
    </row>
    <row r="26" spans="2:9" x14ac:dyDescent="0.25">
      <c r="B26" s="1" t="s">
        <v>11</v>
      </c>
      <c r="C26" s="1" t="s">
        <v>8</v>
      </c>
      <c r="D26" s="1">
        <v>265</v>
      </c>
      <c r="E26" s="1">
        <f>1*2</f>
        <v>2</v>
      </c>
      <c r="F26" s="1">
        <f t="shared" si="0"/>
        <v>0.53</v>
      </c>
      <c r="H26" s="1">
        <v>3.36</v>
      </c>
      <c r="I26" s="1">
        <f>Tableau1[[#This Row],[prix/unité]]*Tableau1[[#This Row],[Total Unité]]</f>
        <v>1.7807999999999999</v>
      </c>
    </row>
    <row r="27" spans="2:9" x14ac:dyDescent="0.25">
      <c r="B27" s="1" t="s">
        <v>11</v>
      </c>
      <c r="C27" s="1" t="s">
        <v>8</v>
      </c>
      <c r="D27" s="1">
        <v>205</v>
      </c>
      <c r="E27" s="1">
        <f>1*2</f>
        <v>2</v>
      </c>
      <c r="F27" s="1">
        <f t="shared" si="0"/>
        <v>0.41</v>
      </c>
      <c r="H27" s="1">
        <v>3.36</v>
      </c>
      <c r="I27" s="1">
        <f>Tableau1[[#This Row],[prix/unité]]*Tableau1[[#This Row],[Total Unité]]</f>
        <v>1.3775999999999999</v>
      </c>
    </row>
    <row r="28" spans="2:9" x14ac:dyDescent="0.25">
      <c r="B28" s="1" t="s">
        <v>11</v>
      </c>
      <c r="C28" s="1" t="s">
        <v>8</v>
      </c>
      <c r="D28" s="1">
        <v>145</v>
      </c>
      <c r="E28" s="1">
        <f>1*2</f>
        <v>2</v>
      </c>
      <c r="F28" s="1">
        <f t="shared" si="0"/>
        <v>0.28999999999999998</v>
      </c>
      <c r="H28" s="1">
        <v>3.36</v>
      </c>
      <c r="I28" s="1">
        <f>Tableau1[[#This Row],[prix/unité]]*Tableau1[[#This Row],[Total Unité]]</f>
        <v>0.97439999999999993</v>
      </c>
    </row>
    <row r="29" spans="2:9" x14ac:dyDescent="0.25">
      <c r="B29" s="1" t="s">
        <v>11</v>
      </c>
      <c r="C29" s="1" t="s">
        <v>8</v>
      </c>
      <c r="D29" s="1">
        <v>225</v>
      </c>
      <c r="E29" s="1">
        <f>6*2</f>
        <v>12</v>
      </c>
      <c r="F29" s="1">
        <f t="shared" si="0"/>
        <v>2.7</v>
      </c>
      <c r="H29" s="1">
        <v>3.36</v>
      </c>
      <c r="I29" s="1">
        <f>Tableau1[[#This Row],[prix/unité]]*Tableau1[[#This Row],[Total Unité]]</f>
        <v>9.072000000000001</v>
      </c>
    </row>
    <row r="30" spans="2:9" x14ac:dyDescent="0.25">
      <c r="B30" s="1" t="s">
        <v>11</v>
      </c>
      <c r="C30" s="1" t="s">
        <v>8</v>
      </c>
      <c r="D30" s="1">
        <v>270</v>
      </c>
      <c r="E30" s="1">
        <f>3*2</f>
        <v>6</v>
      </c>
      <c r="F30" s="1">
        <f t="shared" si="0"/>
        <v>1.62</v>
      </c>
      <c r="H30" s="1">
        <v>3.36</v>
      </c>
      <c r="I30" s="1">
        <f>Tableau1[[#This Row],[prix/unité]]*Tableau1[[#This Row],[Total Unité]]</f>
        <v>5.4432</v>
      </c>
    </row>
    <row r="31" spans="2:9" x14ac:dyDescent="0.25">
      <c r="B31" s="1" t="s">
        <v>11</v>
      </c>
      <c r="C31" s="1" t="s">
        <v>8</v>
      </c>
      <c r="D31" s="1">
        <v>700</v>
      </c>
      <c r="E31" s="1">
        <f>2*2</f>
        <v>4</v>
      </c>
      <c r="F31" s="1">
        <f t="shared" si="0"/>
        <v>2.8</v>
      </c>
      <c r="H31" s="1">
        <v>3.36</v>
      </c>
      <c r="I31" s="1">
        <f>Tableau1[[#This Row],[prix/unité]]*Tableau1[[#This Row],[Total Unité]]</f>
        <v>9.4079999999999995</v>
      </c>
    </row>
    <row r="32" spans="2:9" x14ac:dyDescent="0.25">
      <c r="B32" s="1" t="s">
        <v>11</v>
      </c>
      <c r="C32" s="1" t="s">
        <v>8</v>
      </c>
      <c r="D32" s="1">
        <v>139</v>
      </c>
      <c r="E32" s="1">
        <f>3*2</f>
        <v>6</v>
      </c>
      <c r="F32" s="1">
        <f t="shared" si="0"/>
        <v>0.83399999999999996</v>
      </c>
      <c r="H32" s="1">
        <v>3.36</v>
      </c>
      <c r="I32" s="1">
        <f>Tableau1[[#This Row],[prix/unité]]*Tableau1[[#This Row],[Total Unité]]</f>
        <v>2.8022399999999998</v>
      </c>
    </row>
    <row r="33" spans="2:9" x14ac:dyDescent="0.25">
      <c r="B33" s="1" t="s">
        <v>11</v>
      </c>
      <c r="C33" s="1" t="s">
        <v>8</v>
      </c>
      <c r="D33" s="1">
        <v>82</v>
      </c>
      <c r="E33" s="1">
        <f>1*2</f>
        <v>2</v>
      </c>
      <c r="F33" s="1">
        <f t="shared" si="0"/>
        <v>0.16400000000000001</v>
      </c>
      <c r="H33" s="1">
        <v>3.36</v>
      </c>
      <c r="I33" s="1">
        <f>Tableau1[[#This Row],[prix/unité]]*Tableau1[[#This Row],[Total Unité]]</f>
        <v>0.55103999999999997</v>
      </c>
    </row>
    <row r="34" spans="2:9" x14ac:dyDescent="0.25">
      <c r="B34" s="1" t="s">
        <v>11</v>
      </c>
      <c r="C34" s="1" t="s">
        <v>8</v>
      </c>
      <c r="D34" s="1">
        <v>68</v>
      </c>
      <c r="E34" s="1">
        <f>1*2</f>
        <v>2</v>
      </c>
      <c r="F34" s="1">
        <f t="shared" si="0"/>
        <v>0.13600000000000001</v>
      </c>
      <c r="H34" s="1">
        <v>3.36</v>
      </c>
      <c r="I34" s="1">
        <f>Tableau1[[#This Row],[prix/unité]]*Tableau1[[#This Row],[Total Unité]]</f>
        <v>0.45696000000000003</v>
      </c>
    </row>
    <row r="35" spans="2:9" x14ac:dyDescent="0.25">
      <c r="B35" s="1" t="s">
        <v>11</v>
      </c>
      <c r="C35" s="1" t="s">
        <v>8</v>
      </c>
      <c r="D35" s="1">
        <v>126</v>
      </c>
      <c r="E35" s="1">
        <f>3*2</f>
        <v>6</v>
      </c>
      <c r="F35" s="1">
        <f t="shared" si="0"/>
        <v>0.75600000000000001</v>
      </c>
      <c r="H35" s="1">
        <v>3.36</v>
      </c>
      <c r="I35" s="1">
        <f>Tableau1[[#This Row],[prix/unité]]*Tableau1[[#This Row],[Total Unité]]</f>
        <v>2.5401599999999998</v>
      </c>
    </row>
    <row r="36" spans="2:9" x14ac:dyDescent="0.25">
      <c r="B36" s="1" t="s">
        <v>11</v>
      </c>
      <c r="C36" s="1" t="s">
        <v>8</v>
      </c>
      <c r="D36" s="1">
        <v>1037</v>
      </c>
      <c r="E36" s="1">
        <f>1*2</f>
        <v>2</v>
      </c>
      <c r="F36" s="1">
        <f t="shared" si="0"/>
        <v>2.0739999999999998</v>
      </c>
      <c r="H36" s="1">
        <v>3.36</v>
      </c>
      <c r="I36" s="1">
        <f>Tableau1[[#This Row],[prix/unité]]*Tableau1[[#This Row],[Total Unité]]</f>
        <v>6.9686399999999988</v>
      </c>
    </row>
    <row r="37" spans="2:9" x14ac:dyDescent="0.25">
      <c r="B37" s="1" t="s">
        <v>11</v>
      </c>
      <c r="C37" s="1" t="s">
        <v>8</v>
      </c>
      <c r="D37" s="1">
        <v>942</v>
      </c>
      <c r="E37" s="1">
        <f>2*2</f>
        <v>4</v>
      </c>
      <c r="F37" s="1">
        <f t="shared" si="0"/>
        <v>3.7679999999999998</v>
      </c>
      <c r="H37" s="1">
        <v>3.36</v>
      </c>
      <c r="I37" s="1">
        <f>Tableau1[[#This Row],[prix/unité]]*Tableau1[[#This Row],[Total Unité]]</f>
        <v>12.660479999999998</v>
      </c>
    </row>
    <row r="38" spans="2:9" x14ac:dyDescent="0.25">
      <c r="B38" s="1" t="s">
        <v>11</v>
      </c>
      <c r="C38" s="1" t="s">
        <v>8</v>
      </c>
      <c r="D38" s="1">
        <v>1112</v>
      </c>
      <c r="E38" s="1">
        <f t="shared" ref="E38:E43" si="1">1*2</f>
        <v>2</v>
      </c>
      <c r="F38" s="1">
        <f t="shared" si="0"/>
        <v>2.2240000000000002</v>
      </c>
      <c r="H38" s="1">
        <v>3.36</v>
      </c>
      <c r="I38" s="1">
        <f>Tableau1[[#This Row],[prix/unité]]*Tableau1[[#This Row],[Total Unité]]</f>
        <v>7.4726400000000002</v>
      </c>
    </row>
    <row r="39" spans="2:9" x14ac:dyDescent="0.25">
      <c r="B39" s="1" t="s">
        <v>11</v>
      </c>
      <c r="C39" s="1" t="s">
        <v>8</v>
      </c>
      <c r="D39" s="1">
        <v>1135</v>
      </c>
      <c r="E39" s="1">
        <f t="shared" si="1"/>
        <v>2</v>
      </c>
      <c r="F39" s="1">
        <f t="shared" si="0"/>
        <v>2.27</v>
      </c>
      <c r="H39" s="1">
        <v>3.36</v>
      </c>
      <c r="I39" s="1">
        <f>Tableau1[[#This Row],[prix/unité]]*Tableau1[[#This Row],[Total Unité]]</f>
        <v>7.6272000000000002</v>
      </c>
    </row>
    <row r="40" spans="2:9" x14ac:dyDescent="0.25">
      <c r="B40" s="1" t="s">
        <v>11</v>
      </c>
      <c r="C40" s="1" t="s">
        <v>8</v>
      </c>
      <c r="D40" s="1">
        <v>2395</v>
      </c>
      <c r="E40" s="1">
        <f t="shared" si="1"/>
        <v>2</v>
      </c>
      <c r="F40" s="1">
        <f t="shared" si="0"/>
        <v>4.79</v>
      </c>
      <c r="H40" s="1">
        <v>3.36</v>
      </c>
      <c r="I40" s="1">
        <f>Tableau1[[#This Row],[prix/unité]]*Tableau1[[#This Row],[Total Unité]]</f>
        <v>16.0944</v>
      </c>
    </row>
    <row r="41" spans="2:9" x14ac:dyDescent="0.25">
      <c r="B41" s="1" t="s">
        <v>11</v>
      </c>
      <c r="C41" s="1" t="s">
        <v>8</v>
      </c>
      <c r="D41" s="1">
        <v>2250</v>
      </c>
      <c r="E41" s="1">
        <f t="shared" si="1"/>
        <v>2</v>
      </c>
      <c r="F41" s="1">
        <f t="shared" si="0"/>
        <v>4.5</v>
      </c>
      <c r="H41" s="1">
        <v>3.36</v>
      </c>
      <c r="I41" s="1">
        <f>Tableau1[[#This Row],[prix/unité]]*Tableau1[[#This Row],[Total Unité]]</f>
        <v>15.12</v>
      </c>
    </row>
    <row r="42" spans="2:9" x14ac:dyDescent="0.25">
      <c r="B42" s="1" t="s">
        <v>11</v>
      </c>
      <c r="C42" s="1" t="s">
        <v>8</v>
      </c>
      <c r="D42" s="1">
        <v>705</v>
      </c>
      <c r="E42" s="1">
        <f t="shared" si="1"/>
        <v>2</v>
      </c>
      <c r="F42" s="1">
        <f t="shared" si="0"/>
        <v>1.41</v>
      </c>
      <c r="H42" s="1">
        <v>3.36</v>
      </c>
      <c r="I42" s="1">
        <f>Tableau1[[#This Row],[prix/unité]]*Tableau1[[#This Row],[Total Unité]]</f>
        <v>4.7375999999999996</v>
      </c>
    </row>
    <row r="43" spans="2:9" x14ac:dyDescent="0.25">
      <c r="B43" s="1" t="s">
        <v>11</v>
      </c>
      <c r="C43" s="1" t="s">
        <v>8</v>
      </c>
      <c r="D43" s="1">
        <v>555</v>
      </c>
      <c r="E43" s="1">
        <f t="shared" si="1"/>
        <v>2</v>
      </c>
      <c r="F43" s="1">
        <f t="shared" si="0"/>
        <v>1.1100000000000001</v>
      </c>
      <c r="H43" s="1">
        <v>3.36</v>
      </c>
      <c r="I43" s="1">
        <f>Tableau1[[#This Row],[prix/unité]]*Tableau1[[#This Row],[Total Unité]]</f>
        <v>3.7296</v>
      </c>
    </row>
    <row r="44" spans="2:9" x14ac:dyDescent="0.25">
      <c r="B44" s="1" t="s">
        <v>11</v>
      </c>
      <c r="C44" s="1" t="s">
        <v>8</v>
      </c>
      <c r="D44" s="1">
        <v>230</v>
      </c>
      <c r="E44" s="1">
        <f>1*2+2</f>
        <v>4</v>
      </c>
      <c r="F44" s="1">
        <f t="shared" si="0"/>
        <v>0.92</v>
      </c>
      <c r="H44" s="1">
        <v>3.36</v>
      </c>
      <c r="I44" s="1">
        <f>Tableau1[[#This Row],[prix/unité]]*Tableau1[[#This Row],[Total Unité]]</f>
        <v>3.0912000000000002</v>
      </c>
    </row>
    <row r="45" spans="2:9" x14ac:dyDescent="0.25">
      <c r="B45" s="1" t="s">
        <v>11</v>
      </c>
      <c r="C45" s="1" t="s">
        <v>8</v>
      </c>
      <c r="D45" s="1">
        <v>675</v>
      </c>
      <c r="E45" s="1">
        <v>2</v>
      </c>
      <c r="F45" s="1">
        <f t="shared" si="0"/>
        <v>1.35</v>
      </c>
      <c r="H45" s="1">
        <v>3.36</v>
      </c>
      <c r="I45" s="1">
        <f>Tableau1[[#This Row],[prix/unité]]*Tableau1[[#This Row],[Total Unité]]</f>
        <v>4.5360000000000005</v>
      </c>
    </row>
    <row r="46" spans="2:9" x14ac:dyDescent="0.25">
      <c r="B46" s="1" t="s">
        <v>11</v>
      </c>
      <c r="C46" s="1" t="s">
        <v>8</v>
      </c>
      <c r="D46" s="1">
        <v>2970</v>
      </c>
      <c r="E46" s="1">
        <v>2</v>
      </c>
      <c r="F46" s="1">
        <f t="shared" si="0"/>
        <v>5.94</v>
      </c>
      <c r="H46" s="1">
        <v>3.36</v>
      </c>
      <c r="I46" s="1">
        <f>Tableau1[[#This Row],[prix/unité]]*Tableau1[[#This Row],[Total Unité]]</f>
        <v>19.958400000000001</v>
      </c>
    </row>
    <row r="47" spans="2:9" x14ac:dyDescent="0.25">
      <c r="B47" s="1" t="s">
        <v>11</v>
      </c>
      <c r="C47" s="1" t="s">
        <v>12</v>
      </c>
      <c r="D47" s="1">
        <v>600</v>
      </c>
      <c r="E47" s="1">
        <v>2</v>
      </c>
      <c r="F47" s="1">
        <f t="shared" si="0"/>
        <v>1.2</v>
      </c>
      <c r="I47" s="1">
        <f>Tableau1[[#This Row],[prix/unité]]*Tableau1[[#This Row],[Total Unité]]</f>
        <v>0</v>
      </c>
    </row>
    <row r="48" spans="2:9" x14ac:dyDescent="0.25">
      <c r="B48" s="1" t="s">
        <v>11</v>
      </c>
      <c r="C48" s="1" t="s">
        <v>13</v>
      </c>
      <c r="D48" s="1">
        <v>5527</v>
      </c>
      <c r="E48" s="1">
        <v>2</v>
      </c>
      <c r="F48" s="1">
        <f t="shared" si="0"/>
        <v>11.054</v>
      </c>
      <c r="I48" s="1">
        <f>Tableau1[[#This Row],[prix/unité]]*Tableau1[[#This Row],[Total Unité]]</f>
        <v>0</v>
      </c>
    </row>
    <row r="49" spans="2:9" x14ac:dyDescent="0.25">
      <c r="B49" s="1" t="s">
        <v>11</v>
      </c>
      <c r="C49" s="1" t="s">
        <v>13</v>
      </c>
      <c r="D49" s="1">
        <v>4000</v>
      </c>
      <c r="E49" s="1">
        <v>4</v>
      </c>
      <c r="F49" s="1">
        <f t="shared" si="0"/>
        <v>16</v>
      </c>
      <c r="I49" s="1">
        <f>Tableau1[[#This Row],[prix/unité]]*Tableau1[[#This Row],[Total Unité]]</f>
        <v>0</v>
      </c>
    </row>
    <row r="50" spans="2:9" x14ac:dyDescent="0.25">
      <c r="B50" s="1" t="s">
        <v>11</v>
      </c>
      <c r="C50" s="1" t="s">
        <v>14</v>
      </c>
      <c r="D50" s="1">
        <v>2415</v>
      </c>
      <c r="E50" s="1">
        <f>3*2</f>
        <v>6</v>
      </c>
      <c r="F50" s="1">
        <f t="shared" si="0"/>
        <v>14.49</v>
      </c>
      <c r="I50" s="1">
        <f>Tableau1[[#This Row],[prix/unité]]*Tableau1[[#This Row],[Total Unité]]</f>
        <v>0</v>
      </c>
    </row>
    <row r="51" spans="2:9" x14ac:dyDescent="0.25">
      <c r="B51" s="1" t="s">
        <v>11</v>
      </c>
      <c r="C51" s="1" t="s">
        <v>14</v>
      </c>
      <c r="D51" s="1">
        <v>2335</v>
      </c>
      <c r="E51" s="1">
        <f>1*2</f>
        <v>2</v>
      </c>
      <c r="F51" s="1">
        <f t="shared" si="0"/>
        <v>4.67</v>
      </c>
      <c r="I51" s="1">
        <f>Tableau1[[#This Row],[prix/unité]]*Tableau1[[#This Row],[Total Unité]]</f>
        <v>0</v>
      </c>
    </row>
    <row r="52" spans="2:9" x14ac:dyDescent="0.25">
      <c r="B52" s="1" t="s">
        <v>11</v>
      </c>
      <c r="C52" s="1" t="s">
        <v>14</v>
      </c>
      <c r="D52" s="1">
        <v>3010</v>
      </c>
      <c r="E52" s="1">
        <v>3</v>
      </c>
      <c r="F52" s="1">
        <f t="shared" si="0"/>
        <v>9.0299999999999994</v>
      </c>
      <c r="I52" s="1">
        <f>Tableau1[[#This Row],[prix/unité]]*Tableau1[[#This Row],[Total Unité]]</f>
        <v>0</v>
      </c>
    </row>
    <row r="53" spans="2:9" x14ac:dyDescent="0.25">
      <c r="B53" s="1" t="s">
        <v>11</v>
      </c>
      <c r="C53" s="1" t="s">
        <v>14</v>
      </c>
      <c r="D53" s="1">
        <v>2850</v>
      </c>
      <c r="E53" s="1">
        <v>1</v>
      </c>
      <c r="F53" s="1">
        <f t="shared" si="0"/>
        <v>2.85</v>
      </c>
      <c r="I53" s="1">
        <f>Tableau1[[#This Row],[prix/unité]]*Tableau1[[#This Row],[Total Unité]]</f>
        <v>0</v>
      </c>
    </row>
    <row r="54" spans="2:9" x14ac:dyDescent="0.25">
      <c r="C54" s="1" t="s">
        <v>3</v>
      </c>
      <c r="F54" s="1">
        <f>SUBTOTAL(109,Tableau1[Total Unité])</f>
        <v>354.31</v>
      </c>
      <c r="G54" s="1">
        <f>SUBTOTAL(109,Tableau1[Unité])</f>
        <v>0</v>
      </c>
      <c r="H54" s="1">
        <f>SUBTOTAL(109,Tableau1[prix/unité])</f>
        <v>147.84000000000006</v>
      </c>
      <c r="I54" s="1">
        <f>SUBTOTAL(109,Tableau1[Total])</f>
        <v>991.25375999999972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workbookViewId="0">
      <selection activeCell="E15" sqref="E15"/>
    </sheetView>
  </sheetViews>
  <sheetFormatPr baseColWidth="10" defaultRowHeight="15" x14ac:dyDescent="0.25"/>
  <cols>
    <col min="1" max="1" width="1.42578125" customWidth="1"/>
    <col min="6" max="6" width="54.7109375" style="2" customWidth="1"/>
  </cols>
  <sheetData>
    <row r="1" spans="2:6" ht="7.5" customHeight="1" x14ac:dyDescent="0.25"/>
    <row r="2" spans="2:6" x14ac:dyDescent="0.25">
      <c r="B2" s="1" t="s">
        <v>9</v>
      </c>
      <c r="C2" s="1" t="s">
        <v>5</v>
      </c>
      <c r="D2" s="1" t="s">
        <v>6</v>
      </c>
      <c r="E2" s="1" t="s">
        <v>0</v>
      </c>
      <c r="F2" s="2" t="s">
        <v>24</v>
      </c>
    </row>
    <row r="3" spans="2:6" x14ac:dyDescent="0.25">
      <c r="B3" s="1" t="s">
        <v>22</v>
      </c>
      <c r="C3" s="1" t="s">
        <v>8</v>
      </c>
      <c r="D3" s="1" t="s">
        <v>23</v>
      </c>
      <c r="E3" s="1">
        <v>50</v>
      </c>
      <c r="F3" s="2" t="s">
        <v>25</v>
      </c>
    </row>
    <row r="4" spans="2:6" x14ac:dyDescent="0.25">
      <c r="B4" s="1" t="s">
        <v>11</v>
      </c>
      <c r="C4" s="1" t="s">
        <v>12</v>
      </c>
      <c r="D4" s="1" t="s">
        <v>15</v>
      </c>
      <c r="E4" s="1">
        <v>2</v>
      </c>
      <c r="F4" s="2" t="s">
        <v>26</v>
      </c>
    </row>
    <row r="5" spans="2:6" x14ac:dyDescent="0.25">
      <c r="B5" s="1" t="s">
        <v>11</v>
      </c>
      <c r="C5" s="1" t="s">
        <v>13</v>
      </c>
      <c r="D5" s="1" t="s">
        <v>16</v>
      </c>
      <c r="E5" s="1">
        <v>2</v>
      </c>
      <c r="F5" s="2" t="s">
        <v>27</v>
      </c>
    </row>
    <row r="6" spans="2:6" x14ac:dyDescent="0.25">
      <c r="B6" s="1" t="s">
        <v>11</v>
      </c>
      <c r="C6" s="1" t="s">
        <v>13</v>
      </c>
      <c r="D6" s="1" t="s">
        <v>17</v>
      </c>
      <c r="E6" s="1">
        <v>4</v>
      </c>
      <c r="F6" s="2" t="s">
        <v>28</v>
      </c>
    </row>
    <row r="7" spans="2:6" x14ac:dyDescent="0.25">
      <c r="B7" s="1" t="s">
        <v>11</v>
      </c>
      <c r="C7" s="1" t="s">
        <v>14</v>
      </c>
      <c r="D7" s="1" t="s">
        <v>18</v>
      </c>
      <c r="E7" s="1">
        <f>3*2</f>
        <v>6</v>
      </c>
      <c r="F7" s="2" t="s">
        <v>29</v>
      </c>
    </row>
    <row r="8" spans="2:6" x14ac:dyDescent="0.25">
      <c r="B8" s="1" t="s">
        <v>11</v>
      </c>
      <c r="C8" s="1" t="s">
        <v>14</v>
      </c>
      <c r="D8" s="1" t="s">
        <v>19</v>
      </c>
      <c r="E8" s="1">
        <f>1*2</f>
        <v>2</v>
      </c>
      <c r="F8" s="2" t="s">
        <v>29</v>
      </c>
    </row>
    <row r="9" spans="2:6" x14ac:dyDescent="0.25">
      <c r="B9" s="1" t="s">
        <v>11</v>
      </c>
      <c r="C9" s="1" t="s">
        <v>14</v>
      </c>
      <c r="D9" s="1" t="s">
        <v>20</v>
      </c>
      <c r="E9" s="1">
        <v>3</v>
      </c>
      <c r="F9" s="2" t="s">
        <v>29</v>
      </c>
    </row>
    <row r="10" spans="2:6" x14ac:dyDescent="0.25">
      <c r="B10" s="1" t="s">
        <v>11</v>
      </c>
      <c r="C10" s="1" t="s">
        <v>14</v>
      </c>
      <c r="D10" s="1" t="s">
        <v>21</v>
      </c>
      <c r="E10" s="1">
        <v>1</v>
      </c>
      <c r="F10" s="2" t="s">
        <v>29</v>
      </c>
    </row>
    <row r="11" spans="2:6" x14ac:dyDescent="0.25">
      <c r="B11" s="1"/>
      <c r="C11" s="1" t="s">
        <v>3</v>
      </c>
      <c r="D11" s="1"/>
      <c r="E11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ListeDebitDétaillée</vt:lpstr>
      <vt:lpstr>Liste Sections pour chiffrage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cp:lastPrinted>2014-12-08T11:58:54Z</cp:lastPrinted>
  <dcterms:created xsi:type="dcterms:W3CDTF">2014-12-07T16:48:51Z</dcterms:created>
  <dcterms:modified xsi:type="dcterms:W3CDTF">2014-12-08T23:21:18Z</dcterms:modified>
</cp:coreProperties>
</file>