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ARCHIVES 2007 2018\ATELIER BOIS 1\ATELIER BOIS\forum\"/>
    </mc:Choice>
  </mc:AlternateContent>
  <bookViews>
    <workbookView xWindow="0" yWindow="0" windowWidth="25125" windowHeight="12915" activeTab="2"/>
  </bookViews>
  <sheets>
    <sheet name="Feuil1" sheetId="1" r:id="rId1"/>
    <sheet name="Feuil1 (2)" sheetId="4" r:id="rId2"/>
    <sheet name="Feuil1 (3)" sheetId="5" r:id="rId3"/>
    <sheet name="Feuil2" sheetId="2" r:id="rId4"/>
    <sheet name="Feuil3" sheetId="3" r:id="rId5"/>
  </sheets>
  <calcPr calcId="162913"/>
</workbook>
</file>

<file path=xl/calcChain.xml><?xml version="1.0" encoding="utf-8"?>
<calcChain xmlns="http://schemas.openxmlformats.org/spreadsheetml/2006/main">
  <c r="J29" i="5" l="1"/>
  <c r="M29" i="5" s="1"/>
  <c r="N29" i="5" s="1"/>
  <c r="G29" i="5"/>
  <c r="H29" i="5" s="1"/>
  <c r="J28" i="5"/>
  <c r="M28" i="5" s="1"/>
  <c r="N28" i="5" s="1"/>
  <c r="G28" i="5"/>
  <c r="H28" i="5" s="1"/>
  <c r="J27" i="5"/>
  <c r="M27" i="5" s="1"/>
  <c r="N27" i="5" s="1"/>
  <c r="G27" i="5"/>
  <c r="H27" i="5" s="1"/>
  <c r="K26" i="5"/>
  <c r="J26" i="5"/>
  <c r="M26" i="5" s="1"/>
  <c r="N26" i="5" s="1"/>
  <c r="G26" i="5"/>
  <c r="H26" i="5" s="1"/>
  <c r="M25" i="5"/>
  <c r="N25" i="5" s="1"/>
  <c r="G25" i="5"/>
  <c r="H25" i="5" s="1"/>
  <c r="J24" i="5"/>
  <c r="M24" i="5" s="1"/>
  <c r="N24" i="5" s="1"/>
  <c r="G24" i="5"/>
  <c r="H24" i="5" s="1"/>
  <c r="J23" i="5"/>
  <c r="M23" i="5" s="1"/>
  <c r="N23" i="5" s="1"/>
  <c r="G23" i="5"/>
  <c r="H23" i="5" s="1"/>
  <c r="J22" i="5"/>
  <c r="M22" i="5" s="1"/>
  <c r="G22" i="5"/>
  <c r="J21" i="5"/>
  <c r="M21" i="5" s="1"/>
  <c r="N21" i="5" s="1"/>
  <c r="G21" i="5"/>
  <c r="H21" i="5" s="1"/>
  <c r="J16" i="5"/>
  <c r="M16" i="5" s="1"/>
  <c r="N16" i="5" s="1"/>
  <c r="G16" i="5"/>
  <c r="H16" i="5" s="1"/>
  <c r="J15" i="5"/>
  <c r="M15" i="5" s="1"/>
  <c r="N15" i="5" s="1"/>
  <c r="G15" i="5"/>
  <c r="H15" i="5" s="1"/>
  <c r="K13" i="5"/>
  <c r="J13" i="5"/>
  <c r="M13" i="5" s="1"/>
  <c r="N13" i="5" s="1"/>
  <c r="G13" i="5"/>
  <c r="H13" i="5" s="1"/>
  <c r="M12" i="5"/>
  <c r="N12" i="5" s="1"/>
  <c r="K12" i="5"/>
  <c r="J12" i="5"/>
  <c r="G12" i="5"/>
  <c r="H12" i="5" s="1"/>
  <c r="J11" i="5"/>
  <c r="M11" i="5" s="1"/>
  <c r="N11" i="5" s="1"/>
  <c r="G11" i="5"/>
  <c r="H11" i="5" s="1"/>
  <c r="J10" i="5"/>
  <c r="M10" i="5" s="1"/>
  <c r="N10" i="5" s="1"/>
  <c r="G10" i="5"/>
  <c r="H10" i="5" s="1"/>
  <c r="M9" i="5"/>
  <c r="N9" i="5" s="1"/>
  <c r="J9" i="5"/>
  <c r="G9" i="5"/>
  <c r="H9" i="5" s="1"/>
  <c r="J8" i="5"/>
  <c r="M8" i="5" s="1"/>
  <c r="G8" i="5"/>
  <c r="H8" i="5" s="1"/>
  <c r="J7" i="5"/>
  <c r="M7" i="5" s="1"/>
  <c r="N7" i="5" s="1"/>
  <c r="G7" i="5"/>
  <c r="H7" i="5" s="1"/>
  <c r="K12" i="4"/>
  <c r="K13" i="4"/>
  <c r="J7" i="4"/>
  <c r="J29" i="4"/>
  <c r="M29" i="4" s="1"/>
  <c r="N29" i="4" s="1"/>
  <c r="G29" i="4"/>
  <c r="H29" i="4" s="1"/>
  <c r="J28" i="4"/>
  <c r="G28" i="4"/>
  <c r="H28" i="4" s="1"/>
  <c r="M27" i="4"/>
  <c r="N27" i="4" s="1"/>
  <c r="J27" i="4"/>
  <c r="G27" i="4"/>
  <c r="H27" i="4" s="1"/>
  <c r="K26" i="4"/>
  <c r="J26" i="4"/>
  <c r="G26" i="4"/>
  <c r="H26" i="4" s="1"/>
  <c r="M25" i="4"/>
  <c r="N25" i="4" s="1"/>
  <c r="H25" i="4"/>
  <c r="G25" i="4"/>
  <c r="J24" i="4"/>
  <c r="G24" i="4"/>
  <c r="H24" i="4" s="1"/>
  <c r="M23" i="4"/>
  <c r="J23" i="4"/>
  <c r="G23" i="4"/>
  <c r="H23" i="4" s="1"/>
  <c r="J22" i="4"/>
  <c r="G22" i="4"/>
  <c r="J21" i="4"/>
  <c r="M21" i="4" s="1"/>
  <c r="G21" i="4"/>
  <c r="H21" i="4" s="1"/>
  <c r="J16" i="4"/>
  <c r="M16" i="4" s="1"/>
  <c r="G16" i="4"/>
  <c r="H16" i="4" s="1"/>
  <c r="J15" i="4"/>
  <c r="G15" i="4"/>
  <c r="H15" i="4" s="1"/>
  <c r="J13" i="4"/>
  <c r="M13" i="4" s="1"/>
  <c r="G13" i="4"/>
  <c r="H13" i="4" s="1"/>
  <c r="J12" i="4"/>
  <c r="H12" i="4"/>
  <c r="G12" i="4"/>
  <c r="J11" i="4"/>
  <c r="G11" i="4"/>
  <c r="H11" i="4" s="1"/>
  <c r="M10" i="4"/>
  <c r="J10" i="4"/>
  <c r="G10" i="4"/>
  <c r="H10" i="4" s="1"/>
  <c r="J9" i="4"/>
  <c r="G9" i="4"/>
  <c r="H9" i="4" s="1"/>
  <c r="J8" i="4"/>
  <c r="M8" i="4" s="1"/>
  <c r="N8" i="4" s="1"/>
  <c r="G8" i="4"/>
  <c r="H8" i="4" s="1"/>
  <c r="H7" i="4"/>
  <c r="G7" i="4"/>
  <c r="J8" i="1"/>
  <c r="M8" i="1" s="1"/>
  <c r="N8" i="1" s="1"/>
  <c r="K8" i="1"/>
  <c r="L8" i="1"/>
  <c r="J9" i="1"/>
  <c r="K9" i="1"/>
  <c r="M9" i="1" s="1"/>
  <c r="N9" i="1" s="1"/>
  <c r="L9" i="1"/>
  <c r="J10" i="1"/>
  <c r="K10" i="1"/>
  <c r="M10" i="1" s="1"/>
  <c r="L10" i="1"/>
  <c r="J11" i="1"/>
  <c r="K11" i="1"/>
  <c r="M11" i="1" s="1"/>
  <c r="L11" i="1"/>
  <c r="J12" i="1"/>
  <c r="M12" i="1" s="1"/>
  <c r="N12" i="1" s="1"/>
  <c r="K12" i="1"/>
  <c r="L12" i="1"/>
  <c r="J13" i="1"/>
  <c r="K13" i="1"/>
  <c r="L13" i="1"/>
  <c r="M13" i="1"/>
  <c r="N13" i="1" s="1"/>
  <c r="J15" i="1"/>
  <c r="K15" i="1"/>
  <c r="L15" i="1"/>
  <c r="J16" i="1"/>
  <c r="K16" i="1"/>
  <c r="M16" i="1" s="1"/>
  <c r="N16" i="1" s="1"/>
  <c r="L16" i="1"/>
  <c r="J21" i="1"/>
  <c r="K21" i="1"/>
  <c r="L21" i="1"/>
  <c r="J22" i="1"/>
  <c r="K22" i="1"/>
  <c r="L22" i="1"/>
  <c r="M22" i="1"/>
  <c r="N22" i="1" s="1"/>
  <c r="J23" i="1"/>
  <c r="K23" i="1"/>
  <c r="L23" i="1"/>
  <c r="M23" i="1"/>
  <c r="J24" i="1"/>
  <c r="K24" i="1"/>
  <c r="L24" i="1"/>
  <c r="J25" i="1"/>
  <c r="M25" i="1" s="1"/>
  <c r="K25" i="1"/>
  <c r="L25" i="1"/>
  <c r="J26" i="1"/>
  <c r="M26" i="1" s="1"/>
  <c r="N26" i="1" s="1"/>
  <c r="K26" i="1"/>
  <c r="L26" i="1"/>
  <c r="J27" i="1"/>
  <c r="M27" i="1" s="1"/>
  <c r="K27" i="1"/>
  <c r="L27" i="1"/>
  <c r="J28" i="1"/>
  <c r="K28" i="1"/>
  <c r="M28" i="1" s="1"/>
  <c r="L28" i="1"/>
  <c r="J29" i="1"/>
  <c r="K29" i="1"/>
  <c r="L29" i="1"/>
  <c r="L7" i="1"/>
  <c r="K7" i="1"/>
  <c r="J7" i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13" i="1"/>
  <c r="H13" i="1" s="1"/>
  <c r="G11" i="1"/>
  <c r="H11" i="1" s="1"/>
  <c r="G8" i="1"/>
  <c r="H8" i="1" s="1"/>
  <c r="G9" i="1"/>
  <c r="H9" i="1" s="1"/>
  <c r="G10" i="1"/>
  <c r="H10" i="1" s="1"/>
  <c r="G12" i="1"/>
  <c r="H12" i="1" s="1"/>
  <c r="G15" i="1"/>
  <c r="H15" i="1" s="1"/>
  <c r="G16" i="1"/>
  <c r="H16" i="1" s="1"/>
  <c r="G7" i="1"/>
  <c r="H7" i="1" s="1"/>
  <c r="G30" i="5" l="1"/>
  <c r="H31" i="1"/>
  <c r="H32" i="1" s="1"/>
  <c r="M24" i="1"/>
  <c r="M21" i="1"/>
  <c r="N21" i="1" s="1"/>
  <c r="N23" i="1"/>
  <c r="M7" i="1"/>
  <c r="N7" i="1" s="1"/>
  <c r="M26" i="4"/>
  <c r="M29" i="1"/>
  <c r="N29" i="1" s="1"/>
  <c r="N25" i="1"/>
  <c r="H22" i="5"/>
  <c r="H31" i="5" s="1"/>
  <c r="H32" i="5" s="1"/>
  <c r="H18" i="5"/>
  <c r="N22" i="5"/>
  <c r="M30" i="5"/>
  <c r="M14" i="5"/>
  <c r="M17" i="5" s="1"/>
  <c r="M33" i="5" s="1"/>
  <c r="N8" i="5"/>
  <c r="N18" i="5" s="1"/>
  <c r="N19" i="5" s="1"/>
  <c r="N31" i="5"/>
  <c r="G14" i="5"/>
  <c r="G17" i="5" s="1"/>
  <c r="G33" i="5" s="1"/>
  <c r="M12" i="4"/>
  <c r="N12" i="4" s="1"/>
  <c r="M15" i="4"/>
  <c r="N15" i="4" s="1"/>
  <c r="M28" i="4"/>
  <c r="N28" i="4" s="1"/>
  <c r="M24" i="4"/>
  <c r="N24" i="4" s="1"/>
  <c r="N23" i="4"/>
  <c r="M22" i="4"/>
  <c r="G30" i="4"/>
  <c r="M11" i="4"/>
  <c r="N11" i="4" s="1"/>
  <c r="N10" i="4"/>
  <c r="M9" i="4"/>
  <c r="N9" i="4" s="1"/>
  <c r="M7" i="4"/>
  <c r="N7" i="4" s="1"/>
  <c r="N21" i="4"/>
  <c r="N26" i="4"/>
  <c r="H18" i="4"/>
  <c r="N16" i="4"/>
  <c r="N13" i="4"/>
  <c r="G14" i="4"/>
  <c r="G17" i="4" s="1"/>
  <c r="H22" i="4"/>
  <c r="H31" i="4" s="1"/>
  <c r="H32" i="4" s="1"/>
  <c r="M15" i="1"/>
  <c r="N15" i="1" s="1"/>
  <c r="H18" i="1"/>
  <c r="H33" i="1" s="1"/>
  <c r="N10" i="1"/>
  <c r="G14" i="1"/>
  <c r="G17" i="1" s="1"/>
  <c r="N28" i="1"/>
  <c r="N27" i="1"/>
  <c r="M30" i="1"/>
  <c r="N24" i="1"/>
  <c r="N11" i="1"/>
  <c r="G30" i="1"/>
  <c r="H33" i="5" l="1"/>
  <c r="M14" i="1"/>
  <c r="N31" i="1"/>
  <c r="N32" i="1" s="1"/>
  <c r="G33" i="1"/>
  <c r="H19" i="5"/>
  <c r="N32" i="5"/>
  <c r="N33" i="5"/>
  <c r="G33" i="4"/>
  <c r="M30" i="4"/>
  <c r="N22" i="4"/>
  <c r="N31" i="4" s="1"/>
  <c r="M14" i="4"/>
  <c r="M17" i="4" s="1"/>
  <c r="H33" i="4"/>
  <c r="H19" i="4"/>
  <c r="N18" i="4"/>
  <c r="N19" i="4" s="1"/>
  <c r="N18" i="1"/>
  <c r="N33" i="1" s="1"/>
  <c r="H19" i="1"/>
  <c r="M17" i="1"/>
  <c r="M33" i="1" s="1"/>
  <c r="M33" i="4" l="1"/>
  <c r="N32" i="4"/>
  <c r="N33" i="4"/>
  <c r="N19" i="1"/>
</calcChain>
</file>

<file path=xl/sharedStrings.xml><?xml version="1.0" encoding="utf-8"?>
<sst xmlns="http://schemas.openxmlformats.org/spreadsheetml/2006/main" count="215" uniqueCount="44">
  <si>
    <t>ensemble</t>
  </si>
  <si>
    <t>sous ensemble</t>
  </si>
  <si>
    <t>quantité</t>
  </si>
  <si>
    <t>repère</t>
  </si>
  <si>
    <t>désignation</t>
  </si>
  <si>
    <t>dimensions nettes</t>
  </si>
  <si>
    <t>surface nette m2</t>
  </si>
  <si>
    <t>volume net m3</t>
  </si>
  <si>
    <t>dimensions brutes</t>
  </si>
  <si>
    <t>surface brute m2</t>
  </si>
  <si>
    <t>volume brut m3</t>
  </si>
  <si>
    <t>essence</t>
  </si>
  <si>
    <t>observation</t>
  </si>
  <si>
    <t>nombre</t>
  </si>
  <si>
    <t>longueur</t>
  </si>
  <si>
    <t>largeur</t>
  </si>
  <si>
    <t>épaisseur</t>
  </si>
  <si>
    <t>longueur + 40mm</t>
  </si>
  <si>
    <t>total net bois</t>
  </si>
  <si>
    <t>total brut bois</t>
  </si>
  <si>
    <t>Traverses H</t>
  </si>
  <si>
    <t>Traverse B</t>
  </si>
  <si>
    <t>Montants lat</t>
  </si>
  <si>
    <t>Echarpe</t>
  </si>
  <si>
    <t>Contre prof lat</t>
  </si>
  <si>
    <t>Plinthe</t>
  </si>
  <si>
    <t>Lames</t>
  </si>
  <si>
    <t>Traverse int</t>
  </si>
  <si>
    <t>Main cour</t>
  </si>
  <si>
    <t>PORTAIL</t>
  </si>
  <si>
    <t>PORTILLON</t>
  </si>
  <si>
    <t>VOLUME TOTAL</t>
  </si>
  <si>
    <t>POIDS</t>
  </si>
  <si>
    <t>SURFACE</t>
  </si>
  <si>
    <t>SURFACE S/TOT</t>
  </si>
  <si>
    <t>largeur +  mm</t>
  </si>
  <si>
    <t>CHENE</t>
  </si>
  <si>
    <r>
      <rPr>
        <b/>
        <sz val="10"/>
        <color rgb="FF000000"/>
        <rFont val="Arial"/>
        <family val="2"/>
      </rPr>
      <t xml:space="preserve">M. POUYAUD 3 Rue du clos du jeu d'arc 60880 LE MEUX                                                                                                                                                                                    </t>
    </r>
    <r>
      <rPr>
        <b/>
        <sz val="15.4"/>
        <color rgb="FF000000"/>
        <rFont val="Arial"/>
        <family val="2"/>
      </rPr>
      <t>FEUILLE DE DEBIT</t>
    </r>
  </si>
  <si>
    <t>Manque 6 pieces</t>
  </si>
  <si>
    <t>Manquante</t>
  </si>
  <si>
    <t>Ajouter 2</t>
  </si>
  <si>
    <t>Ajouter 1</t>
  </si>
  <si>
    <t>TOTAL15 PIECES</t>
  </si>
  <si>
    <r>
      <rPr>
        <b/>
        <sz val="10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</t>
    </r>
    <r>
      <rPr>
        <b/>
        <sz val="15.4"/>
        <color rgb="FF000000"/>
        <rFont val="Arial"/>
        <family val="2"/>
      </rPr>
      <t>FEUILLE DE DEBIT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</si>
</sst>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5.4"/>
      <color rgb="FF000000"/>
      <name val="Arial"/>
      <family val="2"/>
    </font>
    <font>
      <sz val="9.9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.8000000000000007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CCFF99"/>
        <bgColor indexed="64"/>
      </patternFill>
    </fill>
  </fills>
  <borders count="28">
    <border>
      <left/>
      <right/>
      <top/>
      <bottom/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/>
      <bottom/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4" xfId="0" applyFont="1" applyBorder="1" applyAlignment="1">
      <alignment vertical="center"/>
    </xf>
    <xf numFmtId="0" fontId="4" fillId="0" borderId="5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3" fillId="0" borderId="4" xfId="0" applyFont="1" applyBorder="1" applyAlignment="1">
      <alignment horizontal="left" vertical="center" readingOrder="1"/>
    </xf>
    <xf numFmtId="0" fontId="3" fillId="0" borderId="4" xfId="0" applyFont="1" applyBorder="1"/>
    <xf numFmtId="0" fontId="5" fillId="0" borderId="4" xfId="0" applyFont="1" applyBorder="1" applyAlignment="1">
      <alignment horizontal="center" vertical="center" readingOrder="1"/>
    </xf>
    <xf numFmtId="0" fontId="2" fillId="0" borderId="4" xfId="0" applyFont="1" applyBorder="1" applyAlignment="1">
      <alignment horizontal="center" vertical="center" readingOrder="1"/>
    </xf>
    <xf numFmtId="0" fontId="2" fillId="0" borderId="4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left" vertical="center" readingOrder="1"/>
    </xf>
    <xf numFmtId="0" fontId="3" fillId="0" borderId="5" xfId="0" applyFont="1" applyBorder="1"/>
    <xf numFmtId="0" fontId="2" fillId="0" borderId="4" xfId="0" applyFont="1" applyBorder="1" applyAlignment="1">
      <alignment horizontal="left" vertical="center" readingOrder="1"/>
    </xf>
    <xf numFmtId="0" fontId="3" fillId="0" borderId="9" xfId="0" applyFont="1" applyBorder="1"/>
    <xf numFmtId="0" fontId="3" fillId="0" borderId="11" xfId="0" applyFont="1" applyBorder="1"/>
    <xf numFmtId="0" fontId="3" fillId="0" borderId="11" xfId="0" applyFont="1" applyBorder="1" applyAlignment="1">
      <alignment horizontal="right" vertical="center" readingOrder="1"/>
    </xf>
    <xf numFmtId="0" fontId="5" fillId="0" borderId="11" xfId="0" applyFont="1" applyBorder="1" applyAlignment="1">
      <alignment horizontal="left" vertical="center" readingOrder="1"/>
    </xf>
    <xf numFmtId="0" fontId="3" fillId="0" borderId="9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3" fillId="0" borderId="27" xfId="0" applyFont="1" applyBorder="1"/>
    <xf numFmtId="0" fontId="3" fillId="0" borderId="24" xfId="0" applyFont="1" applyBorder="1"/>
    <xf numFmtId="0" fontId="3" fillId="0" borderId="17" xfId="0" applyFont="1" applyBorder="1" applyAlignment="1"/>
    <xf numFmtId="0" fontId="8" fillId="0" borderId="5" xfId="0" applyFont="1" applyBorder="1"/>
    <xf numFmtId="0" fontId="7" fillId="0" borderId="4" xfId="0" applyFont="1" applyBorder="1"/>
    <xf numFmtId="0" fontId="8" fillId="0" borderId="4" xfId="0" applyFont="1" applyBorder="1"/>
    <xf numFmtId="0" fontId="9" fillId="0" borderId="4" xfId="0" applyFont="1" applyBorder="1"/>
    <xf numFmtId="0" fontId="8" fillId="0" borderId="9" xfId="0" applyFont="1" applyBorder="1" applyAlignment="1">
      <alignment vertical="center"/>
    </xf>
    <xf numFmtId="0" fontId="3" fillId="2" borderId="4" xfId="0" applyFont="1" applyFill="1" applyBorder="1"/>
    <xf numFmtId="0" fontId="3" fillId="3" borderId="4" xfId="0" applyFont="1" applyFill="1" applyBorder="1"/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readingOrder="1"/>
    </xf>
    <xf numFmtId="0" fontId="3" fillId="0" borderId="22" xfId="0" applyFont="1" applyBorder="1" applyAlignment="1">
      <alignment horizontal="center" vertical="center" readingOrder="1"/>
    </xf>
    <xf numFmtId="0" fontId="3" fillId="0" borderId="1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 vertical="top" readingOrder="1"/>
    </xf>
    <xf numFmtId="0" fontId="1" fillId="0" borderId="7" xfId="0" applyFont="1" applyBorder="1" applyAlignment="1">
      <alignment horizontal="center" vertical="top" readingOrder="1"/>
    </xf>
    <xf numFmtId="0" fontId="1" fillId="0" borderId="8" xfId="0" applyFont="1" applyBorder="1" applyAlignment="1">
      <alignment horizontal="center" vertical="top" readingOrder="1"/>
    </xf>
    <xf numFmtId="0" fontId="3" fillId="0" borderId="3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readingOrder="1"/>
    </xf>
    <xf numFmtId="0" fontId="2" fillId="0" borderId="2" xfId="0" applyFont="1" applyBorder="1" applyAlignment="1">
      <alignment horizontal="center" vertical="center" readingOrder="1"/>
    </xf>
    <xf numFmtId="0" fontId="2" fillId="0" borderId="17" xfId="0" applyFont="1" applyBorder="1" applyAlignment="1">
      <alignment horizontal="center" vertical="center" readingOrder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99"/>
      <color rgb="FFFFCCCC"/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E7" sqref="E7"/>
    </sheetView>
  </sheetViews>
  <sheetFormatPr baseColWidth="10" defaultRowHeight="15" x14ac:dyDescent="0.25"/>
  <cols>
    <col min="3" max="3" width="11.42578125" customWidth="1"/>
  </cols>
  <sheetData>
    <row r="1" spans="1:16" ht="21" thickBot="1" x14ac:dyDescent="0.3">
      <c r="A1" s="40" t="s">
        <v>37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15.75" thickBot="1" x14ac:dyDescent="0.3">
      <c r="A2" s="11" t="s">
        <v>0</v>
      </c>
      <c r="B2" s="1"/>
      <c r="C2" s="34"/>
      <c r="D2" s="35"/>
      <c r="E2" s="35"/>
      <c r="F2" s="35"/>
      <c r="G2" s="43"/>
      <c r="H2" s="2"/>
      <c r="I2" s="2"/>
      <c r="J2" s="3"/>
      <c r="K2" s="3"/>
      <c r="L2" s="3"/>
      <c r="M2" s="3"/>
      <c r="N2" s="3"/>
      <c r="O2" s="3"/>
      <c r="P2" s="3"/>
    </row>
    <row r="3" spans="1:16" ht="15.75" thickBot="1" x14ac:dyDescent="0.3">
      <c r="A3" s="4" t="s">
        <v>1</v>
      </c>
      <c r="B3" s="1"/>
      <c r="C3" s="34"/>
      <c r="D3" s="35"/>
      <c r="E3" s="35"/>
      <c r="F3" s="35"/>
      <c r="G3" s="43"/>
      <c r="H3" s="4" t="s">
        <v>2</v>
      </c>
      <c r="I3" s="5"/>
      <c r="J3" s="2"/>
      <c r="K3" s="2"/>
      <c r="L3" s="2"/>
      <c r="M3" s="2"/>
      <c r="N3" s="2"/>
      <c r="O3" s="2"/>
      <c r="P3" s="2"/>
    </row>
    <row r="4" spans="1:16" ht="15.75" thickBot="1" x14ac:dyDescent="0.3">
      <c r="A4" s="44" t="s">
        <v>3</v>
      </c>
      <c r="B4" s="46" t="s">
        <v>4</v>
      </c>
      <c r="C4" s="48" t="s">
        <v>5</v>
      </c>
      <c r="D4" s="49"/>
      <c r="E4" s="49"/>
      <c r="F4" s="50"/>
      <c r="G4" s="51" t="s">
        <v>6</v>
      </c>
      <c r="H4" s="51" t="s">
        <v>7</v>
      </c>
      <c r="I4" s="48" t="s">
        <v>8</v>
      </c>
      <c r="J4" s="49"/>
      <c r="K4" s="49"/>
      <c r="L4" s="50"/>
      <c r="M4" s="51" t="s">
        <v>9</v>
      </c>
      <c r="N4" s="51" t="s">
        <v>10</v>
      </c>
      <c r="O4" s="46" t="s">
        <v>11</v>
      </c>
      <c r="P4" s="30" t="s">
        <v>12</v>
      </c>
    </row>
    <row r="5" spans="1:16" ht="26.25" thickBot="1" x14ac:dyDescent="0.3">
      <c r="A5" s="45"/>
      <c r="B5" s="47"/>
      <c r="C5" s="6" t="s">
        <v>13</v>
      </c>
      <c r="D5" s="7" t="s">
        <v>14</v>
      </c>
      <c r="E5" s="7" t="s">
        <v>15</v>
      </c>
      <c r="F5" s="6" t="s">
        <v>16</v>
      </c>
      <c r="G5" s="52"/>
      <c r="H5" s="52"/>
      <c r="I5" s="6" t="s">
        <v>13</v>
      </c>
      <c r="J5" s="8" t="s">
        <v>17</v>
      </c>
      <c r="K5" s="8" t="s">
        <v>35</v>
      </c>
      <c r="L5" s="9" t="s">
        <v>16</v>
      </c>
      <c r="M5" s="52"/>
      <c r="N5" s="52"/>
      <c r="O5" s="47"/>
      <c r="P5" s="31"/>
    </row>
    <row r="6" spans="1:16" ht="15.75" thickBot="1" x14ac:dyDescent="0.3">
      <c r="A6" s="37" t="s">
        <v>29</v>
      </c>
      <c r="B6" s="38"/>
      <c r="C6" s="6"/>
      <c r="D6" s="7"/>
      <c r="E6" s="7"/>
      <c r="F6" s="6"/>
      <c r="G6" s="18"/>
      <c r="H6" s="18"/>
      <c r="I6" s="6"/>
      <c r="J6" s="8"/>
      <c r="K6" s="8"/>
      <c r="L6" s="9"/>
      <c r="M6" s="18"/>
      <c r="N6" s="18"/>
      <c r="O6" s="17"/>
      <c r="P6" s="19"/>
    </row>
    <row r="7" spans="1:16" ht="15.75" thickBot="1" x14ac:dyDescent="0.3">
      <c r="A7" s="5"/>
      <c r="B7" s="5" t="s">
        <v>20</v>
      </c>
      <c r="C7" s="5">
        <v>2</v>
      </c>
      <c r="D7" s="5">
        <v>1.48</v>
      </c>
      <c r="E7" s="5">
        <v>0.12</v>
      </c>
      <c r="F7" s="5">
        <v>4.8000000000000001E-2</v>
      </c>
      <c r="G7" s="5">
        <f>SUM(C7*D7*E7)</f>
        <v>0.35519999999999996</v>
      </c>
      <c r="H7" s="5">
        <f>SUM(G7*F7)</f>
        <v>1.7049599999999998E-2</v>
      </c>
      <c r="I7" s="5">
        <v>2</v>
      </c>
      <c r="J7" s="5">
        <f>SUM(D7+0.04)</f>
        <v>1.52</v>
      </c>
      <c r="K7" s="5">
        <f>SUM(E7+0.007)</f>
        <v>0.127</v>
      </c>
      <c r="L7" s="5">
        <f>SUM(F7+0.007)</f>
        <v>5.5E-2</v>
      </c>
      <c r="M7" s="5">
        <f>SUM(I7*J7*K7)</f>
        <v>0.38608000000000003</v>
      </c>
      <c r="N7" s="5">
        <f>SUM(L7*M7)</f>
        <v>2.12344E-2</v>
      </c>
      <c r="O7" s="5" t="s">
        <v>36</v>
      </c>
      <c r="P7" s="10"/>
    </row>
    <row r="8" spans="1:16" ht="15.75" thickBot="1" x14ac:dyDescent="0.3">
      <c r="A8" s="5"/>
      <c r="B8" s="5" t="s">
        <v>21</v>
      </c>
      <c r="C8" s="5">
        <v>2</v>
      </c>
      <c r="D8" s="5">
        <v>1.48</v>
      </c>
      <c r="E8" s="5">
        <v>0.12</v>
      </c>
      <c r="F8" s="5">
        <v>4.8000000000000001E-2</v>
      </c>
      <c r="G8" s="5">
        <f t="shared" ref="G8:G29" si="0">SUM(C8*D8*E8)</f>
        <v>0.35519999999999996</v>
      </c>
      <c r="H8" s="5">
        <f t="shared" ref="H8:H29" si="1">SUM(G8*F8)</f>
        <v>1.7049599999999998E-2</v>
      </c>
      <c r="I8" s="5">
        <v>2</v>
      </c>
      <c r="J8" s="5">
        <f t="shared" ref="J8:J29" si="2">SUM(D8+0.04)</f>
        <v>1.52</v>
      </c>
      <c r="K8" s="5">
        <f t="shared" ref="K8:K29" si="3">SUM(E8+0.007)</f>
        <v>0.127</v>
      </c>
      <c r="L8" s="5">
        <f t="shared" ref="L8:L29" si="4">SUM(F8+0.007)</f>
        <v>5.5E-2</v>
      </c>
      <c r="M8" s="5">
        <f t="shared" ref="M8:M29" si="5">SUM(I8*J8*K8)</f>
        <v>0.38608000000000003</v>
      </c>
      <c r="N8" s="5">
        <f t="shared" ref="N8:N29" si="6">SUM(L8*M8)</f>
        <v>2.12344E-2</v>
      </c>
      <c r="O8" s="5" t="s">
        <v>36</v>
      </c>
      <c r="P8" s="10"/>
    </row>
    <row r="9" spans="1:16" ht="15.75" thickBot="1" x14ac:dyDescent="0.3">
      <c r="A9" s="5"/>
      <c r="B9" s="5" t="s">
        <v>22</v>
      </c>
      <c r="C9" s="5">
        <v>4</v>
      </c>
      <c r="D9" s="5">
        <v>1.4</v>
      </c>
      <c r="E9" s="5">
        <v>0.12</v>
      </c>
      <c r="F9" s="5">
        <v>4.8000000000000001E-2</v>
      </c>
      <c r="G9" s="5">
        <f t="shared" si="0"/>
        <v>0.67199999999999993</v>
      </c>
      <c r="H9" s="5">
        <f t="shared" si="1"/>
        <v>3.2256E-2</v>
      </c>
      <c r="I9" s="5">
        <v>4</v>
      </c>
      <c r="J9" s="5">
        <f t="shared" si="2"/>
        <v>1.44</v>
      </c>
      <c r="K9" s="5">
        <f t="shared" si="3"/>
        <v>0.127</v>
      </c>
      <c r="L9" s="5">
        <f t="shared" si="4"/>
        <v>5.5E-2</v>
      </c>
      <c r="M9" s="5">
        <f t="shared" si="5"/>
        <v>0.73151999999999995</v>
      </c>
      <c r="N9" s="5">
        <f t="shared" si="6"/>
        <v>4.0233599999999994E-2</v>
      </c>
      <c r="O9" s="5" t="s">
        <v>36</v>
      </c>
      <c r="P9" s="10"/>
    </row>
    <row r="10" spans="1:16" ht="15.75" thickBot="1" x14ac:dyDescent="0.3">
      <c r="A10" s="5"/>
      <c r="B10" s="5" t="s">
        <v>23</v>
      </c>
      <c r="C10" s="5">
        <v>2</v>
      </c>
      <c r="D10" s="5">
        <v>2</v>
      </c>
      <c r="E10" s="5">
        <v>0.12</v>
      </c>
      <c r="F10" s="5">
        <v>4.8000000000000001E-2</v>
      </c>
      <c r="G10" s="5">
        <f t="shared" si="0"/>
        <v>0.48</v>
      </c>
      <c r="H10" s="5">
        <f t="shared" si="1"/>
        <v>2.3039999999999998E-2</v>
      </c>
      <c r="I10" s="5">
        <v>2</v>
      </c>
      <c r="J10" s="5">
        <f t="shared" si="2"/>
        <v>2.04</v>
      </c>
      <c r="K10" s="5">
        <f t="shared" si="3"/>
        <v>0.127</v>
      </c>
      <c r="L10" s="5">
        <f t="shared" si="4"/>
        <v>5.5E-2</v>
      </c>
      <c r="M10" s="5">
        <f t="shared" si="5"/>
        <v>0.51816000000000006</v>
      </c>
      <c r="N10" s="5">
        <f t="shared" si="6"/>
        <v>2.8498800000000005E-2</v>
      </c>
      <c r="O10" s="5" t="s">
        <v>36</v>
      </c>
      <c r="P10" s="10"/>
    </row>
    <row r="11" spans="1:16" ht="15.75" thickBot="1" x14ac:dyDescent="0.3">
      <c r="A11" s="5"/>
      <c r="B11" s="5" t="s">
        <v>27</v>
      </c>
      <c r="C11" s="5">
        <v>2</v>
      </c>
      <c r="D11" s="5">
        <v>1.4</v>
      </c>
      <c r="E11" s="5">
        <v>0.12</v>
      </c>
      <c r="F11" s="5">
        <v>4.8000000000000001E-2</v>
      </c>
      <c r="G11" s="5">
        <f t="shared" si="0"/>
        <v>0.33599999999999997</v>
      </c>
      <c r="H11" s="5">
        <f t="shared" si="1"/>
        <v>1.6128E-2</v>
      </c>
      <c r="I11" s="5">
        <v>2</v>
      </c>
      <c r="J11" s="5">
        <f t="shared" si="2"/>
        <v>1.44</v>
      </c>
      <c r="K11" s="5">
        <f t="shared" si="3"/>
        <v>0.127</v>
      </c>
      <c r="L11" s="5">
        <f t="shared" si="4"/>
        <v>5.5E-2</v>
      </c>
      <c r="M11" s="5">
        <f t="shared" si="5"/>
        <v>0.36575999999999997</v>
      </c>
      <c r="N11" s="5">
        <f t="shared" si="6"/>
        <v>2.0116799999999997E-2</v>
      </c>
      <c r="O11" s="5" t="s">
        <v>36</v>
      </c>
      <c r="P11" s="10"/>
    </row>
    <row r="12" spans="1:16" ht="15.75" thickBot="1" x14ac:dyDescent="0.3">
      <c r="A12" s="5"/>
      <c r="B12" s="5" t="s">
        <v>28</v>
      </c>
      <c r="C12" s="5">
        <v>2</v>
      </c>
      <c r="D12" s="5">
        <v>1.48</v>
      </c>
      <c r="E12" s="5">
        <v>0.08</v>
      </c>
      <c r="F12" s="5">
        <v>4.8000000000000001E-2</v>
      </c>
      <c r="G12" s="5">
        <f t="shared" si="0"/>
        <v>0.23680000000000001</v>
      </c>
      <c r="H12" s="5">
        <f t="shared" si="1"/>
        <v>1.13664E-2</v>
      </c>
      <c r="I12" s="5">
        <v>2</v>
      </c>
      <c r="J12" s="5">
        <f t="shared" si="2"/>
        <v>1.52</v>
      </c>
      <c r="K12" s="5">
        <f t="shared" si="3"/>
        <v>8.7000000000000008E-2</v>
      </c>
      <c r="L12" s="5">
        <f t="shared" si="4"/>
        <v>5.5E-2</v>
      </c>
      <c r="M12" s="5">
        <f t="shared" si="5"/>
        <v>0.26448000000000005</v>
      </c>
      <c r="N12" s="5">
        <f t="shared" si="6"/>
        <v>1.4546400000000003E-2</v>
      </c>
      <c r="O12" s="5" t="s">
        <v>36</v>
      </c>
      <c r="P12" s="10"/>
    </row>
    <row r="13" spans="1:16" ht="15.75" thickBot="1" x14ac:dyDescent="0.3">
      <c r="A13" s="5"/>
      <c r="B13" s="5" t="s">
        <v>24</v>
      </c>
      <c r="C13" s="5">
        <v>4</v>
      </c>
      <c r="D13" s="5">
        <v>1.55</v>
      </c>
      <c r="E13" s="5">
        <v>3.2000000000000001E-2</v>
      </c>
      <c r="F13" s="5">
        <v>4.8000000000000001E-2</v>
      </c>
      <c r="G13" s="5">
        <f t="shared" ref="G13" si="7">SUM(C13*D13*E13)</f>
        <v>0.19840000000000002</v>
      </c>
      <c r="H13" s="5">
        <f t="shared" ref="H13" si="8">SUM(G13*F13)</f>
        <v>9.5232000000000008E-3</v>
      </c>
      <c r="I13" s="5">
        <v>4</v>
      </c>
      <c r="J13" s="5">
        <f t="shared" si="2"/>
        <v>1.59</v>
      </c>
      <c r="K13" s="5">
        <f t="shared" si="3"/>
        <v>3.9E-2</v>
      </c>
      <c r="L13" s="5">
        <f t="shared" si="4"/>
        <v>5.5E-2</v>
      </c>
      <c r="M13" s="5">
        <f t="shared" si="5"/>
        <v>0.24804000000000001</v>
      </c>
      <c r="N13" s="5">
        <f t="shared" si="6"/>
        <v>1.36422E-2</v>
      </c>
      <c r="O13" s="5" t="s">
        <v>36</v>
      </c>
      <c r="P13" s="10"/>
    </row>
    <row r="14" spans="1:16" ht="15.75" thickBot="1" x14ac:dyDescent="0.3">
      <c r="A14" s="5"/>
      <c r="B14" s="5"/>
      <c r="C14" s="5"/>
      <c r="D14" s="5"/>
      <c r="E14" s="34" t="s">
        <v>34</v>
      </c>
      <c r="F14" s="36"/>
      <c r="G14" s="5">
        <f>SUM(G7:G13)</f>
        <v>2.6335999999999999</v>
      </c>
      <c r="H14" s="5"/>
      <c r="I14" s="5"/>
      <c r="J14" s="5"/>
      <c r="K14" s="5"/>
      <c r="L14" s="5"/>
      <c r="M14" s="5">
        <f>SUM(M7:M13)</f>
        <v>2.9001199999999998</v>
      </c>
      <c r="N14" s="5"/>
      <c r="O14" s="5"/>
      <c r="P14" s="10"/>
    </row>
    <row r="15" spans="1:16" ht="15.75" thickBot="1" x14ac:dyDescent="0.3">
      <c r="A15" s="5"/>
      <c r="B15" s="5" t="s">
        <v>25</v>
      </c>
      <c r="C15" s="5">
        <v>2</v>
      </c>
      <c r="D15" s="5">
        <v>1.48</v>
      </c>
      <c r="E15" s="5">
        <v>0.12</v>
      </c>
      <c r="F15" s="5">
        <v>3.2000000000000001E-2</v>
      </c>
      <c r="G15" s="5">
        <f t="shared" si="0"/>
        <v>0.35519999999999996</v>
      </c>
      <c r="H15" s="5">
        <f t="shared" si="1"/>
        <v>1.1366399999999999E-2</v>
      </c>
      <c r="I15" s="5">
        <v>2</v>
      </c>
      <c r="J15" s="5">
        <f t="shared" si="2"/>
        <v>1.52</v>
      </c>
      <c r="K15" s="5">
        <f t="shared" si="3"/>
        <v>0.127</v>
      </c>
      <c r="L15" s="5">
        <f t="shared" si="4"/>
        <v>3.9E-2</v>
      </c>
      <c r="M15" s="5">
        <f t="shared" si="5"/>
        <v>0.38608000000000003</v>
      </c>
      <c r="N15" s="5">
        <f t="shared" si="6"/>
        <v>1.5057120000000002E-2</v>
      </c>
      <c r="O15" s="5" t="s">
        <v>36</v>
      </c>
      <c r="P15" s="10"/>
    </row>
    <row r="16" spans="1:16" ht="15.75" thickBot="1" x14ac:dyDescent="0.3">
      <c r="A16" s="5"/>
      <c r="B16" s="5" t="s">
        <v>26</v>
      </c>
      <c r="C16" s="5">
        <v>22</v>
      </c>
      <c r="D16" s="5">
        <v>1.42</v>
      </c>
      <c r="E16" s="5">
        <v>0.14499999999999999</v>
      </c>
      <c r="F16" s="5">
        <v>2.1999999999999999E-2</v>
      </c>
      <c r="G16" s="5">
        <f t="shared" si="0"/>
        <v>4.5297999999999998</v>
      </c>
      <c r="H16" s="5">
        <f t="shared" si="1"/>
        <v>9.9655599999999997E-2</v>
      </c>
      <c r="I16" s="5">
        <v>22</v>
      </c>
      <c r="J16" s="5">
        <f t="shared" si="2"/>
        <v>1.46</v>
      </c>
      <c r="K16" s="5">
        <f t="shared" si="3"/>
        <v>0.152</v>
      </c>
      <c r="L16" s="5">
        <f t="shared" si="4"/>
        <v>2.8999999999999998E-2</v>
      </c>
      <c r="M16" s="5">
        <f t="shared" si="5"/>
        <v>4.8822399999999995</v>
      </c>
      <c r="N16" s="5">
        <f t="shared" si="6"/>
        <v>0.14158495999999998</v>
      </c>
      <c r="O16" s="5" t="s">
        <v>36</v>
      </c>
      <c r="P16" s="10"/>
    </row>
    <row r="17" spans="1:16" ht="15.75" thickBot="1" x14ac:dyDescent="0.3">
      <c r="A17" s="20"/>
      <c r="B17" s="21"/>
      <c r="C17" s="5"/>
      <c r="D17" s="5"/>
      <c r="E17" s="34" t="s">
        <v>33</v>
      </c>
      <c r="F17" s="35"/>
      <c r="G17" s="22">
        <f>SUM(G14:G16)</f>
        <v>7.5185999999999993</v>
      </c>
      <c r="H17" s="5"/>
      <c r="I17" s="5"/>
      <c r="J17" s="5"/>
      <c r="K17" s="5"/>
      <c r="L17" s="5"/>
      <c r="M17" s="5">
        <f>SUM(M14:M16)</f>
        <v>8.1684400000000004</v>
      </c>
      <c r="N17" s="5"/>
      <c r="O17" s="5"/>
      <c r="P17" s="10"/>
    </row>
    <row r="18" spans="1:16" ht="15.75" thickBot="1" x14ac:dyDescent="0.3">
      <c r="A18" s="20"/>
      <c r="B18" s="21"/>
      <c r="C18" s="5"/>
      <c r="D18" s="5"/>
      <c r="E18" s="5"/>
      <c r="F18" s="34" t="s">
        <v>31</v>
      </c>
      <c r="G18" s="36"/>
      <c r="H18" s="5">
        <f>SUM(H7:H16)</f>
        <v>0.2374348</v>
      </c>
      <c r="I18" s="5"/>
      <c r="J18" s="5"/>
      <c r="K18" s="5"/>
      <c r="L18" s="5"/>
      <c r="M18" s="5"/>
      <c r="N18" s="5">
        <f>SUM(N7:N16)</f>
        <v>0.31614867999999996</v>
      </c>
      <c r="O18" s="5"/>
      <c r="P18" s="10"/>
    </row>
    <row r="19" spans="1:16" ht="15.75" thickBot="1" x14ac:dyDescent="0.3">
      <c r="A19" s="20"/>
      <c r="B19" s="21"/>
      <c r="C19" s="5"/>
      <c r="D19" s="5"/>
      <c r="E19" s="5"/>
      <c r="F19" s="34" t="s">
        <v>32</v>
      </c>
      <c r="G19" s="36"/>
      <c r="H19" s="5">
        <f>SUM(H18*750)</f>
        <v>178.0761</v>
      </c>
      <c r="I19" s="5"/>
      <c r="J19" s="5"/>
      <c r="K19" s="5"/>
      <c r="L19" s="5"/>
      <c r="M19" s="5"/>
      <c r="N19" s="5">
        <f>SUM(N18*750)</f>
        <v>237.11150999999998</v>
      </c>
      <c r="O19" s="5"/>
      <c r="P19" s="10"/>
    </row>
    <row r="20" spans="1:16" ht="15.75" thickBot="1" x14ac:dyDescent="0.3">
      <c r="A20" s="39" t="s">
        <v>30</v>
      </c>
      <c r="B20" s="3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0"/>
    </row>
    <row r="21" spans="1:16" ht="15.75" thickBot="1" x14ac:dyDescent="0.3">
      <c r="A21" s="5"/>
      <c r="B21" s="5" t="s">
        <v>20</v>
      </c>
      <c r="C21" s="5">
        <v>2</v>
      </c>
      <c r="D21" s="5">
        <v>0.86</v>
      </c>
      <c r="E21" s="5">
        <v>0.15</v>
      </c>
      <c r="F21" s="5">
        <v>4.8000000000000001E-2</v>
      </c>
      <c r="G21" s="5">
        <f t="shared" si="0"/>
        <v>0.25800000000000001</v>
      </c>
      <c r="H21" s="5">
        <f t="shared" si="1"/>
        <v>1.2384000000000001E-2</v>
      </c>
      <c r="I21" s="5">
        <v>1</v>
      </c>
      <c r="J21" s="5">
        <f t="shared" si="2"/>
        <v>0.9</v>
      </c>
      <c r="K21" s="5">
        <f t="shared" si="3"/>
        <v>0.157</v>
      </c>
      <c r="L21" s="5">
        <f t="shared" si="4"/>
        <v>5.5E-2</v>
      </c>
      <c r="M21" s="5">
        <f t="shared" si="5"/>
        <v>0.14130000000000001</v>
      </c>
      <c r="N21" s="5">
        <f t="shared" si="6"/>
        <v>7.7715000000000006E-3</v>
      </c>
      <c r="O21" s="5" t="s">
        <v>36</v>
      </c>
      <c r="P21" s="10"/>
    </row>
    <row r="22" spans="1:16" ht="15.75" thickBot="1" x14ac:dyDescent="0.3">
      <c r="A22" s="5"/>
      <c r="B22" s="5" t="s">
        <v>21</v>
      </c>
      <c r="C22" s="5">
        <v>2</v>
      </c>
      <c r="D22" s="5">
        <v>0.86</v>
      </c>
      <c r="E22" s="5">
        <v>0.15</v>
      </c>
      <c r="F22" s="5">
        <v>4.8000000000000001E-2</v>
      </c>
      <c r="G22" s="5">
        <f t="shared" si="0"/>
        <v>0.25800000000000001</v>
      </c>
      <c r="H22" s="5">
        <f t="shared" si="1"/>
        <v>1.2384000000000001E-2</v>
      </c>
      <c r="I22" s="5">
        <v>1</v>
      </c>
      <c r="J22" s="5">
        <f t="shared" si="2"/>
        <v>0.9</v>
      </c>
      <c r="K22" s="5">
        <f t="shared" si="3"/>
        <v>0.157</v>
      </c>
      <c r="L22" s="5">
        <f t="shared" si="4"/>
        <v>5.5E-2</v>
      </c>
      <c r="M22" s="5">
        <f t="shared" si="5"/>
        <v>0.14130000000000001</v>
      </c>
      <c r="N22" s="5">
        <f t="shared" si="6"/>
        <v>7.7715000000000006E-3</v>
      </c>
      <c r="O22" s="5" t="s">
        <v>36</v>
      </c>
      <c r="P22" s="10"/>
    </row>
    <row r="23" spans="1:16" ht="15.75" thickBot="1" x14ac:dyDescent="0.3">
      <c r="A23" s="5"/>
      <c r="B23" s="5" t="s">
        <v>22</v>
      </c>
      <c r="C23" s="5">
        <v>2</v>
      </c>
      <c r="D23" s="5">
        <v>1.4</v>
      </c>
      <c r="E23" s="5">
        <v>0.15</v>
      </c>
      <c r="F23" s="5">
        <v>4.8000000000000001E-2</v>
      </c>
      <c r="G23" s="5">
        <f t="shared" si="0"/>
        <v>0.42</v>
      </c>
      <c r="H23" s="5">
        <f t="shared" si="1"/>
        <v>2.0160000000000001E-2</v>
      </c>
      <c r="I23" s="5">
        <v>2</v>
      </c>
      <c r="J23" s="5">
        <f t="shared" si="2"/>
        <v>1.44</v>
      </c>
      <c r="K23" s="5">
        <f t="shared" si="3"/>
        <v>0.157</v>
      </c>
      <c r="L23" s="5">
        <f t="shared" si="4"/>
        <v>5.5E-2</v>
      </c>
      <c r="M23" s="5">
        <f t="shared" si="5"/>
        <v>0.45216000000000001</v>
      </c>
      <c r="N23" s="5">
        <f t="shared" si="6"/>
        <v>2.48688E-2</v>
      </c>
      <c r="O23" s="5" t="s">
        <v>36</v>
      </c>
      <c r="P23" s="10"/>
    </row>
    <row r="24" spans="1:16" ht="15.75" thickBot="1" x14ac:dyDescent="0.3">
      <c r="A24" s="5"/>
      <c r="B24" s="5" t="s">
        <v>23</v>
      </c>
      <c r="C24" s="5">
        <v>1</v>
      </c>
      <c r="D24" s="5">
        <v>1.5</v>
      </c>
      <c r="E24" s="5">
        <v>0.15</v>
      </c>
      <c r="F24" s="5">
        <v>4.8000000000000001E-2</v>
      </c>
      <c r="G24" s="5">
        <f t="shared" si="0"/>
        <v>0.22499999999999998</v>
      </c>
      <c r="H24" s="5">
        <f t="shared" si="1"/>
        <v>1.0799999999999999E-2</v>
      </c>
      <c r="I24" s="5">
        <v>1</v>
      </c>
      <c r="J24" s="5">
        <f t="shared" si="2"/>
        <v>1.54</v>
      </c>
      <c r="K24" s="5">
        <f t="shared" si="3"/>
        <v>0.157</v>
      </c>
      <c r="L24" s="5">
        <f t="shared" si="4"/>
        <v>5.5E-2</v>
      </c>
      <c r="M24" s="5">
        <f t="shared" si="5"/>
        <v>0.24177999999999999</v>
      </c>
      <c r="N24" s="5">
        <f t="shared" si="6"/>
        <v>1.32979E-2</v>
      </c>
      <c r="O24" s="5" t="s">
        <v>36</v>
      </c>
      <c r="P24" s="10"/>
    </row>
    <row r="25" spans="1:16" ht="15.75" thickBot="1" x14ac:dyDescent="0.3">
      <c r="A25" s="5"/>
      <c r="B25" s="5" t="s">
        <v>27</v>
      </c>
      <c r="C25" s="5">
        <v>0</v>
      </c>
      <c r="D25" s="5"/>
      <c r="E25" s="5"/>
      <c r="F25" s="5"/>
      <c r="G25" s="5">
        <f t="shared" si="0"/>
        <v>0</v>
      </c>
      <c r="H25" s="5">
        <f t="shared" si="1"/>
        <v>0</v>
      </c>
      <c r="I25" s="5">
        <v>0</v>
      </c>
      <c r="J25" s="5">
        <f t="shared" si="2"/>
        <v>0.04</v>
      </c>
      <c r="K25" s="5">
        <f t="shared" si="3"/>
        <v>7.0000000000000001E-3</v>
      </c>
      <c r="L25" s="5">
        <f t="shared" si="4"/>
        <v>7.0000000000000001E-3</v>
      </c>
      <c r="M25" s="5">
        <f t="shared" si="5"/>
        <v>0</v>
      </c>
      <c r="N25" s="5">
        <f t="shared" si="6"/>
        <v>0</v>
      </c>
      <c r="O25" s="5" t="s">
        <v>36</v>
      </c>
      <c r="P25" s="10"/>
    </row>
    <row r="26" spans="1:16" ht="15.75" thickBot="1" x14ac:dyDescent="0.3">
      <c r="A26" s="5"/>
      <c r="B26" s="5" t="s">
        <v>28</v>
      </c>
      <c r="C26" s="5">
        <v>1</v>
      </c>
      <c r="D26" s="5">
        <v>0.86</v>
      </c>
      <c r="E26" s="5">
        <v>0.08</v>
      </c>
      <c r="F26" s="5">
        <v>4.8000000000000001E-2</v>
      </c>
      <c r="G26" s="5">
        <f t="shared" si="0"/>
        <v>6.88E-2</v>
      </c>
      <c r="H26" s="5">
        <f t="shared" si="1"/>
        <v>3.3024E-3</v>
      </c>
      <c r="I26" s="5">
        <v>1</v>
      </c>
      <c r="J26" s="5">
        <f t="shared" si="2"/>
        <v>0.9</v>
      </c>
      <c r="K26" s="5">
        <f t="shared" si="3"/>
        <v>8.7000000000000008E-2</v>
      </c>
      <c r="L26" s="5">
        <f t="shared" si="4"/>
        <v>5.5E-2</v>
      </c>
      <c r="M26" s="5">
        <f t="shared" si="5"/>
        <v>7.8300000000000008E-2</v>
      </c>
      <c r="N26" s="5">
        <f t="shared" si="6"/>
        <v>4.3065000000000004E-3</v>
      </c>
      <c r="O26" s="5" t="s">
        <v>36</v>
      </c>
      <c r="P26" s="10"/>
    </row>
    <row r="27" spans="1:16" ht="15.75" thickBot="1" x14ac:dyDescent="0.3">
      <c r="A27" s="5"/>
      <c r="B27" s="5" t="s">
        <v>24</v>
      </c>
      <c r="C27" s="5">
        <v>2</v>
      </c>
      <c r="D27" s="5">
        <v>1.55</v>
      </c>
      <c r="E27" s="5">
        <v>3.2000000000000001E-2</v>
      </c>
      <c r="F27" s="5">
        <v>4.8000000000000001E-2</v>
      </c>
      <c r="G27" s="5">
        <f t="shared" si="0"/>
        <v>9.920000000000001E-2</v>
      </c>
      <c r="H27" s="5">
        <f t="shared" si="1"/>
        <v>4.7616000000000004E-3</v>
      </c>
      <c r="I27" s="5">
        <v>2</v>
      </c>
      <c r="J27" s="5">
        <f t="shared" si="2"/>
        <v>1.59</v>
      </c>
      <c r="K27" s="5">
        <f t="shared" si="3"/>
        <v>3.9E-2</v>
      </c>
      <c r="L27" s="5">
        <f t="shared" si="4"/>
        <v>5.5E-2</v>
      </c>
      <c r="M27" s="5">
        <f t="shared" si="5"/>
        <v>0.12402000000000001</v>
      </c>
      <c r="N27" s="5">
        <f t="shared" si="6"/>
        <v>6.8211000000000001E-3</v>
      </c>
      <c r="O27" s="5" t="s">
        <v>36</v>
      </c>
      <c r="P27" s="10"/>
    </row>
    <row r="28" spans="1:16" ht="15.75" thickBot="1" x14ac:dyDescent="0.3">
      <c r="A28" s="5"/>
      <c r="B28" s="5" t="s">
        <v>25</v>
      </c>
      <c r="C28" s="5">
        <v>1</v>
      </c>
      <c r="D28" s="5">
        <v>0.86</v>
      </c>
      <c r="E28" s="5">
        <v>0.15</v>
      </c>
      <c r="F28" s="5">
        <v>3.2000000000000001E-2</v>
      </c>
      <c r="G28" s="5">
        <f t="shared" si="0"/>
        <v>0.129</v>
      </c>
      <c r="H28" s="5">
        <f t="shared" si="1"/>
        <v>4.1280000000000006E-3</v>
      </c>
      <c r="I28" s="5">
        <v>1</v>
      </c>
      <c r="J28" s="5">
        <f t="shared" si="2"/>
        <v>0.9</v>
      </c>
      <c r="K28" s="5">
        <f t="shared" si="3"/>
        <v>0.157</v>
      </c>
      <c r="L28" s="5">
        <f t="shared" si="4"/>
        <v>3.9E-2</v>
      </c>
      <c r="M28" s="5">
        <f t="shared" si="5"/>
        <v>0.14130000000000001</v>
      </c>
      <c r="N28" s="5">
        <f t="shared" si="6"/>
        <v>5.5107000000000003E-3</v>
      </c>
      <c r="O28" s="5" t="s">
        <v>36</v>
      </c>
      <c r="P28" s="10"/>
    </row>
    <row r="29" spans="1:16" ht="15.75" thickBot="1" x14ac:dyDescent="0.3">
      <c r="A29" s="5"/>
      <c r="B29" s="5" t="s">
        <v>26</v>
      </c>
      <c r="C29" s="5">
        <v>11</v>
      </c>
      <c r="D29" s="5">
        <v>0.8</v>
      </c>
      <c r="E29" s="5">
        <v>0.14499999999999999</v>
      </c>
      <c r="F29" s="5">
        <v>2.1999999999999999E-2</v>
      </c>
      <c r="G29" s="5">
        <f t="shared" si="0"/>
        <v>1.276</v>
      </c>
      <c r="H29" s="5">
        <f t="shared" si="1"/>
        <v>2.8072E-2</v>
      </c>
      <c r="I29" s="5">
        <v>11</v>
      </c>
      <c r="J29" s="5">
        <f t="shared" si="2"/>
        <v>0.84000000000000008</v>
      </c>
      <c r="K29" s="5">
        <f t="shared" si="3"/>
        <v>0.152</v>
      </c>
      <c r="L29" s="5">
        <f t="shared" si="4"/>
        <v>2.8999999999999998E-2</v>
      </c>
      <c r="M29" s="5">
        <f t="shared" si="5"/>
        <v>1.40448</v>
      </c>
      <c r="N29" s="5">
        <f t="shared" si="6"/>
        <v>4.0729919999999996E-2</v>
      </c>
      <c r="O29" s="5" t="s">
        <v>36</v>
      </c>
      <c r="P29" s="10"/>
    </row>
    <row r="30" spans="1:16" ht="15.75" thickBot="1" x14ac:dyDescent="0.3">
      <c r="A30" s="5"/>
      <c r="B30" s="5"/>
      <c r="C30" s="5"/>
      <c r="D30" s="5"/>
      <c r="E30" s="34" t="s">
        <v>33</v>
      </c>
      <c r="F30" s="35"/>
      <c r="G30" s="22">
        <f>SUM(G21:G29)</f>
        <v>2.734</v>
      </c>
      <c r="H30" s="5"/>
      <c r="I30" s="5"/>
      <c r="J30" s="5"/>
      <c r="K30" s="5"/>
      <c r="L30" s="5"/>
      <c r="M30" s="5">
        <f>SUM(M20:M29)</f>
        <v>2.72464</v>
      </c>
      <c r="N30" s="5"/>
      <c r="O30" s="5"/>
      <c r="P30" s="10"/>
    </row>
    <row r="31" spans="1:16" ht="15.75" thickBot="1" x14ac:dyDescent="0.3">
      <c r="A31" s="5"/>
      <c r="B31" s="5"/>
      <c r="C31" s="5"/>
      <c r="D31" s="5"/>
      <c r="E31" s="5"/>
      <c r="F31" s="34" t="s">
        <v>31</v>
      </c>
      <c r="G31" s="36"/>
      <c r="H31" s="5">
        <f>SUM(H21:H30)</f>
        <v>9.5992000000000008E-2</v>
      </c>
      <c r="I31" s="5"/>
      <c r="J31" s="5"/>
      <c r="K31" s="5"/>
      <c r="L31" s="5"/>
      <c r="M31" s="5"/>
      <c r="N31" s="5">
        <f>SUM(N21:N30)</f>
        <v>0.11107792</v>
      </c>
      <c r="O31" s="5"/>
      <c r="P31" s="10"/>
    </row>
    <row r="32" spans="1:16" ht="15.75" thickBot="1" x14ac:dyDescent="0.3">
      <c r="A32" s="5"/>
      <c r="B32" s="5"/>
      <c r="C32" s="5"/>
      <c r="D32" s="5"/>
      <c r="E32" s="5"/>
      <c r="F32" s="34" t="s">
        <v>32</v>
      </c>
      <c r="G32" s="36"/>
      <c r="H32" s="5">
        <f>SUM(H31*750)</f>
        <v>71.994</v>
      </c>
      <c r="I32" s="5"/>
      <c r="J32" s="5"/>
      <c r="K32" s="5"/>
      <c r="L32" s="5"/>
      <c r="M32" s="5"/>
      <c r="N32" s="5">
        <f>SUM(N31)*750</f>
        <v>83.308440000000004</v>
      </c>
      <c r="O32" s="5"/>
      <c r="P32" s="10"/>
    </row>
    <row r="33" spans="1:16" ht="15.75" thickBot="1" x14ac:dyDescent="0.3">
      <c r="A33" s="12"/>
      <c r="B33" s="12"/>
      <c r="C33" s="12"/>
      <c r="D33" s="13"/>
      <c r="E33" s="32" t="s">
        <v>18</v>
      </c>
      <c r="F33" s="33"/>
      <c r="G33" s="14">
        <f>SUM(G17,G30)</f>
        <v>10.252599999999999</v>
      </c>
      <c r="H33" s="14">
        <f>SUM(H18,H31)</f>
        <v>0.33342680000000002</v>
      </c>
      <c r="I33" s="12"/>
      <c r="J33" s="13"/>
      <c r="K33" s="32" t="s">
        <v>19</v>
      </c>
      <c r="L33" s="33"/>
      <c r="M33" s="14">
        <f>SUM(M17,M30)</f>
        <v>10.893080000000001</v>
      </c>
      <c r="N33" s="14">
        <f>SUM(N31,N18)</f>
        <v>0.42722659999999996</v>
      </c>
      <c r="O33" s="15"/>
      <c r="P33" s="16"/>
    </row>
  </sheetData>
  <mergeCells count="24">
    <mergeCell ref="A6:B6"/>
    <mergeCell ref="A20:B20"/>
    <mergeCell ref="F18:G18"/>
    <mergeCell ref="F19:G19"/>
    <mergeCell ref="A1:P1"/>
    <mergeCell ref="C2:G2"/>
    <mergeCell ref="C3:G3"/>
    <mergeCell ref="A4:A5"/>
    <mergeCell ref="B4:B5"/>
    <mergeCell ref="C4:F4"/>
    <mergeCell ref="G4:G5"/>
    <mergeCell ref="H4:H5"/>
    <mergeCell ref="I4:L4"/>
    <mergeCell ref="M4:M5"/>
    <mergeCell ref="N4:N5"/>
    <mergeCell ref="O4:O5"/>
    <mergeCell ref="P4:P5"/>
    <mergeCell ref="E33:F33"/>
    <mergeCell ref="K33:L33"/>
    <mergeCell ref="E17:F17"/>
    <mergeCell ref="E14:F14"/>
    <mergeCell ref="E30:F30"/>
    <mergeCell ref="F31:G31"/>
    <mergeCell ref="F32:G3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4" workbookViewId="0">
      <selection activeCell="N18" sqref="N18"/>
    </sheetView>
  </sheetViews>
  <sheetFormatPr baseColWidth="10" defaultRowHeight="15" x14ac:dyDescent="0.25"/>
  <cols>
    <col min="3" max="3" width="11.42578125" customWidth="1"/>
  </cols>
  <sheetData>
    <row r="1" spans="1:16" ht="21" thickBot="1" x14ac:dyDescent="0.3">
      <c r="A1" s="40" t="s">
        <v>37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15.75" thickBot="1" x14ac:dyDescent="0.3">
      <c r="A2" s="11" t="s">
        <v>0</v>
      </c>
      <c r="B2" s="1"/>
      <c r="C2" s="34"/>
      <c r="D2" s="35"/>
      <c r="E2" s="35"/>
      <c r="F2" s="35"/>
      <c r="G2" s="43"/>
      <c r="H2" s="2"/>
      <c r="I2" s="2"/>
      <c r="J2" s="3"/>
      <c r="K2" s="3"/>
      <c r="L2" s="3"/>
      <c r="M2" s="3"/>
      <c r="N2" s="3"/>
      <c r="O2" s="3"/>
      <c r="P2" s="3"/>
    </row>
    <row r="3" spans="1:16" ht="15.75" thickBot="1" x14ac:dyDescent="0.3">
      <c r="A3" s="4" t="s">
        <v>1</v>
      </c>
      <c r="B3" s="1"/>
      <c r="C3" s="34"/>
      <c r="D3" s="35"/>
      <c r="E3" s="35"/>
      <c r="F3" s="35"/>
      <c r="G3" s="43"/>
      <c r="H3" s="4" t="s">
        <v>2</v>
      </c>
      <c r="I3" s="5"/>
      <c r="J3" s="2"/>
      <c r="K3" s="2"/>
      <c r="L3" s="2"/>
      <c r="M3" s="2"/>
      <c r="N3" s="2"/>
      <c r="O3" s="2"/>
      <c r="P3" s="2"/>
    </row>
    <row r="4" spans="1:16" ht="15.75" thickBot="1" x14ac:dyDescent="0.3">
      <c r="A4" s="44" t="s">
        <v>3</v>
      </c>
      <c r="B4" s="46" t="s">
        <v>4</v>
      </c>
      <c r="C4" s="48" t="s">
        <v>5</v>
      </c>
      <c r="D4" s="49"/>
      <c r="E4" s="49"/>
      <c r="F4" s="50"/>
      <c r="G4" s="51" t="s">
        <v>6</v>
      </c>
      <c r="H4" s="51" t="s">
        <v>7</v>
      </c>
      <c r="I4" s="48" t="s">
        <v>8</v>
      </c>
      <c r="J4" s="49"/>
      <c r="K4" s="49"/>
      <c r="L4" s="50"/>
      <c r="M4" s="51" t="s">
        <v>9</v>
      </c>
      <c r="N4" s="51" t="s">
        <v>10</v>
      </c>
      <c r="O4" s="46" t="s">
        <v>11</v>
      </c>
      <c r="P4" s="30" t="s">
        <v>12</v>
      </c>
    </row>
    <row r="5" spans="1:16" ht="26.25" thickBot="1" x14ac:dyDescent="0.3">
      <c r="A5" s="45"/>
      <c r="B5" s="47"/>
      <c r="C5" s="6" t="s">
        <v>13</v>
      </c>
      <c r="D5" s="7" t="s">
        <v>14</v>
      </c>
      <c r="E5" s="7" t="s">
        <v>15</v>
      </c>
      <c r="F5" s="6" t="s">
        <v>16</v>
      </c>
      <c r="G5" s="52"/>
      <c r="H5" s="52"/>
      <c r="I5" s="6" t="s">
        <v>13</v>
      </c>
      <c r="J5" s="8" t="s">
        <v>17</v>
      </c>
      <c r="K5" s="8" t="s">
        <v>35</v>
      </c>
      <c r="L5" s="9" t="s">
        <v>16</v>
      </c>
      <c r="M5" s="52"/>
      <c r="N5" s="52"/>
      <c r="O5" s="47"/>
      <c r="P5" s="31"/>
    </row>
    <row r="6" spans="1:16" ht="15.75" thickBot="1" x14ac:dyDescent="0.3">
      <c r="A6" s="37" t="s">
        <v>29</v>
      </c>
      <c r="B6" s="38"/>
      <c r="C6" s="6"/>
      <c r="D6" s="7"/>
      <c r="E6" s="7"/>
      <c r="F6" s="6"/>
      <c r="G6" s="18"/>
      <c r="H6" s="18"/>
      <c r="I6" s="6"/>
      <c r="J6" s="8"/>
      <c r="K6" s="8"/>
      <c r="L6" s="9"/>
      <c r="M6" s="18"/>
      <c r="N6" s="18"/>
      <c r="O6" s="17"/>
      <c r="P6" s="19"/>
    </row>
    <row r="7" spans="1:16" ht="15.75" thickBot="1" x14ac:dyDescent="0.3">
      <c r="A7" s="5"/>
      <c r="B7" s="5" t="s">
        <v>20</v>
      </c>
      <c r="C7" s="5">
        <v>2</v>
      </c>
      <c r="D7" s="5">
        <v>1.48</v>
      </c>
      <c r="E7" s="5">
        <v>0.13</v>
      </c>
      <c r="F7" s="5">
        <v>4.8000000000000001E-2</v>
      </c>
      <c r="G7" s="5">
        <f>SUM(C7*D7*E7)</f>
        <v>0.38480000000000003</v>
      </c>
      <c r="H7" s="5">
        <f>SUM(G7*F7)</f>
        <v>1.8470400000000001E-2</v>
      </c>
      <c r="I7" s="5">
        <v>2</v>
      </c>
      <c r="J7" s="5">
        <f>SUM(D7+0.04)</f>
        <v>1.52</v>
      </c>
      <c r="K7" s="5">
        <v>0.16</v>
      </c>
      <c r="L7" s="5">
        <v>5.6000000000000001E-2</v>
      </c>
      <c r="M7" s="5">
        <f>SUM(I7*J7*K7)</f>
        <v>0.4864</v>
      </c>
      <c r="N7" s="5">
        <f>SUM(L7*M7)</f>
        <v>2.7238399999999999E-2</v>
      </c>
      <c r="O7" s="5" t="s">
        <v>36</v>
      </c>
      <c r="P7" s="10"/>
    </row>
    <row r="8" spans="1:16" ht="15.75" thickBot="1" x14ac:dyDescent="0.3">
      <c r="A8" s="5"/>
      <c r="B8" s="5" t="s">
        <v>21</v>
      </c>
      <c r="C8" s="5">
        <v>2</v>
      </c>
      <c r="D8" s="5">
        <v>1.48</v>
      </c>
      <c r="E8" s="5">
        <v>0.13</v>
      </c>
      <c r="F8" s="5">
        <v>4.8000000000000001E-2</v>
      </c>
      <c r="G8" s="5">
        <f t="shared" ref="G8:G29" si="0">SUM(C8*D8*E8)</f>
        <v>0.38480000000000003</v>
      </c>
      <c r="H8" s="5">
        <f t="shared" ref="H8:H29" si="1">SUM(G8*F8)</f>
        <v>1.8470400000000001E-2</v>
      </c>
      <c r="I8" s="5">
        <v>2</v>
      </c>
      <c r="J8" s="5">
        <f t="shared" ref="J8:J29" si="2">SUM(D8+0.04)</f>
        <v>1.52</v>
      </c>
      <c r="K8" s="5">
        <v>0.16</v>
      </c>
      <c r="L8" s="5">
        <v>5.6000000000000001E-2</v>
      </c>
      <c r="M8" s="5">
        <f t="shared" ref="M8:M29" si="3">SUM(I8*J8*K8)</f>
        <v>0.4864</v>
      </c>
      <c r="N8" s="5">
        <f t="shared" ref="N8:N29" si="4">SUM(L8*M8)</f>
        <v>2.7238399999999999E-2</v>
      </c>
      <c r="O8" s="5" t="s">
        <v>36</v>
      </c>
      <c r="P8" s="10"/>
    </row>
    <row r="9" spans="1:16" ht="15.75" thickBot="1" x14ac:dyDescent="0.3">
      <c r="A9" s="5"/>
      <c r="B9" s="5" t="s">
        <v>22</v>
      </c>
      <c r="C9" s="5">
        <v>4</v>
      </c>
      <c r="D9" s="5">
        <v>1.4</v>
      </c>
      <c r="E9" s="5">
        <v>0.13</v>
      </c>
      <c r="F9" s="5">
        <v>4.8000000000000001E-2</v>
      </c>
      <c r="G9" s="5">
        <f t="shared" si="0"/>
        <v>0.72799999999999998</v>
      </c>
      <c r="H9" s="5">
        <f t="shared" si="1"/>
        <v>3.4944000000000003E-2</v>
      </c>
      <c r="I9" s="5">
        <v>4</v>
      </c>
      <c r="J9" s="5">
        <f t="shared" si="2"/>
        <v>1.44</v>
      </c>
      <c r="K9" s="5">
        <v>0.16</v>
      </c>
      <c r="L9" s="5">
        <v>5.6000000000000001E-2</v>
      </c>
      <c r="M9" s="5">
        <f t="shared" si="3"/>
        <v>0.92159999999999997</v>
      </c>
      <c r="N9" s="5">
        <f t="shared" si="4"/>
        <v>5.1609599999999999E-2</v>
      </c>
      <c r="O9" s="5" t="s">
        <v>36</v>
      </c>
      <c r="P9" s="10"/>
    </row>
    <row r="10" spans="1:16" ht="15.75" thickBot="1" x14ac:dyDescent="0.3">
      <c r="A10" s="5"/>
      <c r="B10" s="5" t="s">
        <v>23</v>
      </c>
      <c r="C10" s="5">
        <v>2</v>
      </c>
      <c r="D10" s="5">
        <v>2</v>
      </c>
      <c r="E10" s="5">
        <v>0.13</v>
      </c>
      <c r="F10" s="5">
        <v>4.8000000000000001E-2</v>
      </c>
      <c r="G10" s="5">
        <f t="shared" si="0"/>
        <v>0.52</v>
      </c>
      <c r="H10" s="5">
        <f t="shared" si="1"/>
        <v>2.4960000000000003E-2</v>
      </c>
      <c r="I10" s="5">
        <v>2</v>
      </c>
      <c r="J10" s="5">
        <f t="shared" si="2"/>
        <v>2.04</v>
      </c>
      <c r="K10" s="5">
        <v>0.16</v>
      </c>
      <c r="L10" s="5">
        <v>5.6000000000000001E-2</v>
      </c>
      <c r="M10" s="5">
        <f t="shared" si="3"/>
        <v>0.65280000000000005</v>
      </c>
      <c r="N10" s="5">
        <f t="shared" si="4"/>
        <v>3.65568E-2</v>
      </c>
      <c r="O10" s="5" t="s">
        <v>36</v>
      </c>
      <c r="P10" s="10"/>
    </row>
    <row r="11" spans="1:16" ht="15.75" thickBot="1" x14ac:dyDescent="0.3">
      <c r="A11" s="5"/>
      <c r="B11" s="5" t="s">
        <v>27</v>
      </c>
      <c r="C11" s="5">
        <v>2</v>
      </c>
      <c r="D11" s="5">
        <v>1.4</v>
      </c>
      <c r="E11" s="5">
        <v>0.13</v>
      </c>
      <c r="F11" s="5">
        <v>4.8000000000000001E-2</v>
      </c>
      <c r="G11" s="5">
        <f t="shared" si="0"/>
        <v>0.36399999999999999</v>
      </c>
      <c r="H11" s="5">
        <f t="shared" si="1"/>
        <v>1.7472000000000001E-2</v>
      </c>
      <c r="I11" s="5">
        <v>2</v>
      </c>
      <c r="J11" s="5">
        <f t="shared" si="2"/>
        <v>1.44</v>
      </c>
      <c r="K11" s="5">
        <v>0.16</v>
      </c>
      <c r="L11" s="5">
        <v>5.6000000000000001E-2</v>
      </c>
      <c r="M11" s="5">
        <f t="shared" si="3"/>
        <v>0.46079999999999999</v>
      </c>
      <c r="N11" s="5">
        <f t="shared" si="4"/>
        <v>2.5804799999999999E-2</v>
      </c>
      <c r="O11" s="5" t="s">
        <v>36</v>
      </c>
      <c r="P11" s="10"/>
    </row>
    <row r="12" spans="1:16" ht="15.75" thickBot="1" x14ac:dyDescent="0.3">
      <c r="A12" s="5"/>
      <c r="B12" s="5" t="s">
        <v>28</v>
      </c>
      <c r="C12" s="5">
        <v>2</v>
      </c>
      <c r="D12" s="5">
        <v>1.48</v>
      </c>
      <c r="E12" s="5">
        <v>0.08</v>
      </c>
      <c r="F12" s="5">
        <v>4.8000000000000001E-2</v>
      </c>
      <c r="G12" s="5">
        <f t="shared" si="0"/>
        <v>0.23680000000000001</v>
      </c>
      <c r="H12" s="5">
        <f t="shared" si="1"/>
        <v>1.13664E-2</v>
      </c>
      <c r="I12" s="5">
        <v>2</v>
      </c>
      <c r="J12" s="5">
        <f t="shared" si="2"/>
        <v>1.52</v>
      </c>
      <c r="K12" s="5">
        <f t="shared" ref="K12:K26" si="5">SUM(E12+0.007)</f>
        <v>8.7000000000000008E-2</v>
      </c>
      <c r="L12" s="5">
        <v>5.3999999999999999E-2</v>
      </c>
      <c r="M12" s="5">
        <f t="shared" si="3"/>
        <v>0.26448000000000005</v>
      </c>
      <c r="N12" s="5">
        <f t="shared" si="4"/>
        <v>1.4281920000000002E-2</v>
      </c>
      <c r="O12" s="5" t="s">
        <v>36</v>
      </c>
      <c r="P12" s="10"/>
    </row>
    <row r="13" spans="1:16" ht="15.75" thickBot="1" x14ac:dyDescent="0.3">
      <c r="A13" s="5"/>
      <c r="B13" s="5" t="s">
        <v>24</v>
      </c>
      <c r="C13" s="5">
        <v>4</v>
      </c>
      <c r="D13" s="5">
        <v>1.55</v>
      </c>
      <c r="E13" s="5">
        <v>3.2000000000000001E-2</v>
      </c>
      <c r="F13" s="5">
        <v>4.8000000000000001E-2</v>
      </c>
      <c r="G13" s="5">
        <f t="shared" si="0"/>
        <v>0.19840000000000002</v>
      </c>
      <c r="H13" s="5">
        <f t="shared" si="1"/>
        <v>9.5232000000000008E-3</v>
      </c>
      <c r="I13" s="5">
        <v>4</v>
      </c>
      <c r="J13" s="5">
        <f t="shared" si="2"/>
        <v>1.59</v>
      </c>
      <c r="K13" s="5">
        <f t="shared" si="5"/>
        <v>3.9E-2</v>
      </c>
      <c r="L13" s="5">
        <v>5.8000000000000003E-2</v>
      </c>
      <c r="M13" s="5">
        <f t="shared" si="3"/>
        <v>0.24804000000000001</v>
      </c>
      <c r="N13" s="5">
        <f t="shared" si="4"/>
        <v>1.4386320000000001E-2</v>
      </c>
      <c r="O13" s="5" t="s">
        <v>36</v>
      </c>
      <c r="P13" s="10"/>
    </row>
    <row r="14" spans="1:16" ht="15.75" thickBot="1" x14ac:dyDescent="0.3">
      <c r="A14" s="5"/>
      <c r="B14" s="5"/>
      <c r="C14" s="5"/>
      <c r="D14" s="5"/>
      <c r="E14" s="34" t="s">
        <v>34</v>
      </c>
      <c r="F14" s="36"/>
      <c r="G14" s="5">
        <f>SUM(G7:G13)</f>
        <v>2.8167999999999997</v>
      </c>
      <c r="H14" s="5"/>
      <c r="I14" s="5"/>
      <c r="J14" s="5"/>
      <c r="K14" s="5"/>
      <c r="L14" s="5"/>
      <c r="M14" s="5">
        <f>SUM(M7:M13)</f>
        <v>3.5205199999999999</v>
      </c>
      <c r="N14" s="5"/>
      <c r="O14" s="5"/>
      <c r="P14" s="10"/>
    </row>
    <row r="15" spans="1:16" ht="15.75" thickBot="1" x14ac:dyDescent="0.3">
      <c r="A15" s="5"/>
      <c r="B15" s="5" t="s">
        <v>25</v>
      </c>
      <c r="C15" s="5">
        <v>2</v>
      </c>
      <c r="D15" s="5">
        <v>1.48</v>
      </c>
      <c r="E15" s="5">
        <v>0.13</v>
      </c>
      <c r="F15" s="5">
        <v>3.2000000000000001E-2</v>
      </c>
      <c r="G15" s="5">
        <f t="shared" si="0"/>
        <v>0.38480000000000003</v>
      </c>
      <c r="H15" s="5">
        <f t="shared" si="1"/>
        <v>1.2313600000000001E-2</v>
      </c>
      <c r="I15" s="5">
        <v>2</v>
      </c>
      <c r="J15" s="5">
        <f t="shared" si="2"/>
        <v>1.52</v>
      </c>
      <c r="K15" s="5">
        <v>0.16</v>
      </c>
      <c r="L15" s="5">
        <v>4.2999999999999997E-2</v>
      </c>
      <c r="M15" s="5">
        <f t="shared" si="3"/>
        <v>0.4864</v>
      </c>
      <c r="N15" s="5">
        <f t="shared" si="4"/>
        <v>2.0915199999999998E-2</v>
      </c>
      <c r="O15" s="5" t="s">
        <v>36</v>
      </c>
      <c r="P15" s="10"/>
    </row>
    <row r="16" spans="1:16" ht="15.75" thickBot="1" x14ac:dyDescent="0.3">
      <c r="A16" s="5"/>
      <c r="B16" s="5" t="s">
        <v>26</v>
      </c>
      <c r="C16" s="5">
        <v>22</v>
      </c>
      <c r="D16" s="5">
        <v>1.42</v>
      </c>
      <c r="E16" s="5">
        <v>0.14499999999999999</v>
      </c>
      <c r="F16" s="5">
        <v>2.1999999999999999E-2</v>
      </c>
      <c r="G16" s="5">
        <f t="shared" si="0"/>
        <v>4.5297999999999998</v>
      </c>
      <c r="H16" s="5">
        <f t="shared" si="1"/>
        <v>9.9655599999999997E-2</v>
      </c>
      <c r="I16" s="5">
        <v>22</v>
      </c>
      <c r="J16" s="5">
        <f t="shared" si="2"/>
        <v>1.46</v>
      </c>
      <c r="K16" s="5">
        <v>0.16</v>
      </c>
      <c r="L16" s="5">
        <v>0.04</v>
      </c>
      <c r="M16" s="5">
        <f t="shared" si="3"/>
        <v>5.1391999999999998</v>
      </c>
      <c r="N16" s="5">
        <f t="shared" si="4"/>
        <v>0.205568</v>
      </c>
      <c r="O16" s="5" t="s">
        <v>36</v>
      </c>
      <c r="P16" s="10"/>
    </row>
    <row r="17" spans="1:16" ht="15.75" thickBot="1" x14ac:dyDescent="0.3">
      <c r="A17" s="20"/>
      <c r="B17" s="21"/>
      <c r="C17" s="5"/>
      <c r="D17" s="5"/>
      <c r="E17" s="34" t="s">
        <v>33</v>
      </c>
      <c r="F17" s="35"/>
      <c r="G17" s="22">
        <f>SUM(G14:G16)</f>
        <v>7.7313999999999998</v>
      </c>
      <c r="H17" s="5"/>
      <c r="I17" s="5"/>
      <c r="J17" s="5"/>
      <c r="K17" s="5"/>
      <c r="L17" s="5"/>
      <c r="M17" s="5">
        <f>SUM(M14:M16)</f>
        <v>9.1461199999999998</v>
      </c>
      <c r="N17" s="5"/>
      <c r="O17" s="5"/>
      <c r="P17" s="10"/>
    </row>
    <row r="18" spans="1:16" ht="15.75" thickBot="1" x14ac:dyDescent="0.3">
      <c r="A18" s="20"/>
      <c r="B18" s="21"/>
      <c r="C18" s="5"/>
      <c r="D18" s="5"/>
      <c r="E18" s="5"/>
      <c r="F18" s="34" t="s">
        <v>31</v>
      </c>
      <c r="G18" s="36"/>
      <c r="H18" s="5">
        <f>SUM(H7:H16)</f>
        <v>0.24717560000000005</v>
      </c>
      <c r="I18" s="5"/>
      <c r="J18" s="5"/>
      <c r="K18" s="5"/>
      <c r="L18" s="5"/>
      <c r="M18" s="5"/>
      <c r="N18" s="5">
        <f>SUM(N7:N16)</f>
        <v>0.42359943999999999</v>
      </c>
      <c r="O18" s="5"/>
      <c r="P18" s="10"/>
    </row>
    <row r="19" spans="1:16" ht="15.75" thickBot="1" x14ac:dyDescent="0.3">
      <c r="A19" s="20"/>
      <c r="B19" s="21"/>
      <c r="C19" s="5"/>
      <c r="D19" s="5"/>
      <c r="E19" s="5"/>
      <c r="F19" s="34" t="s">
        <v>32</v>
      </c>
      <c r="G19" s="36"/>
      <c r="H19" s="5">
        <f>SUM(H18*750)</f>
        <v>185.38170000000005</v>
      </c>
      <c r="I19" s="5"/>
      <c r="J19" s="5"/>
      <c r="K19" s="5"/>
      <c r="L19" s="5"/>
      <c r="M19" s="5"/>
      <c r="N19" s="5">
        <f>SUM(N18*750)</f>
        <v>317.69957999999997</v>
      </c>
      <c r="O19" s="5"/>
      <c r="P19" s="10"/>
    </row>
    <row r="20" spans="1:16" ht="15.75" thickBot="1" x14ac:dyDescent="0.3">
      <c r="A20" s="39" t="s">
        <v>30</v>
      </c>
      <c r="B20" s="3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0"/>
    </row>
    <row r="21" spans="1:16" ht="15.75" thickBot="1" x14ac:dyDescent="0.3">
      <c r="A21" s="5"/>
      <c r="B21" s="5" t="s">
        <v>20</v>
      </c>
      <c r="C21" s="5">
        <v>2</v>
      </c>
      <c r="D21" s="5">
        <v>0.86</v>
      </c>
      <c r="E21" s="5">
        <v>0.13</v>
      </c>
      <c r="F21" s="5">
        <v>4.8000000000000001E-2</v>
      </c>
      <c r="G21" s="5">
        <f t="shared" si="0"/>
        <v>0.22359999999999999</v>
      </c>
      <c r="H21" s="5">
        <f t="shared" si="1"/>
        <v>1.0732800000000001E-2</v>
      </c>
      <c r="I21" s="5">
        <v>1</v>
      </c>
      <c r="J21" s="5">
        <f t="shared" si="2"/>
        <v>0.9</v>
      </c>
      <c r="K21" s="5">
        <v>0.16</v>
      </c>
      <c r="L21" s="5">
        <v>5.8000000000000003E-2</v>
      </c>
      <c r="M21" s="5">
        <f t="shared" si="3"/>
        <v>0.14400000000000002</v>
      </c>
      <c r="N21" s="5">
        <f t="shared" si="4"/>
        <v>8.3520000000000018E-3</v>
      </c>
      <c r="O21" s="5" t="s">
        <v>36</v>
      </c>
      <c r="P21" s="10"/>
    </row>
    <row r="22" spans="1:16" ht="15.75" thickBot="1" x14ac:dyDescent="0.3">
      <c r="A22" s="5"/>
      <c r="B22" s="5" t="s">
        <v>21</v>
      </c>
      <c r="C22" s="5">
        <v>2</v>
      </c>
      <c r="D22" s="5">
        <v>0.86</v>
      </c>
      <c r="E22" s="5">
        <v>0.13</v>
      </c>
      <c r="F22" s="5">
        <v>4.8000000000000001E-2</v>
      </c>
      <c r="G22" s="5">
        <f t="shared" si="0"/>
        <v>0.22359999999999999</v>
      </c>
      <c r="H22" s="5">
        <f t="shared" si="1"/>
        <v>1.0732800000000001E-2</v>
      </c>
      <c r="I22" s="5">
        <v>1</v>
      </c>
      <c r="J22" s="5">
        <f t="shared" si="2"/>
        <v>0.9</v>
      </c>
      <c r="K22" s="5">
        <v>0.16</v>
      </c>
      <c r="L22" s="5">
        <v>5.8000000000000003E-2</v>
      </c>
      <c r="M22" s="5">
        <f t="shared" si="3"/>
        <v>0.14400000000000002</v>
      </c>
      <c r="N22" s="5">
        <f t="shared" si="4"/>
        <v>8.3520000000000018E-3</v>
      </c>
      <c r="O22" s="5" t="s">
        <v>36</v>
      </c>
      <c r="P22" s="10"/>
    </row>
    <row r="23" spans="1:16" ht="15.75" thickBot="1" x14ac:dyDescent="0.3">
      <c r="A23" s="5"/>
      <c r="B23" s="5" t="s">
        <v>22</v>
      </c>
      <c r="C23" s="5">
        <v>2</v>
      </c>
      <c r="D23" s="5">
        <v>1.4</v>
      </c>
      <c r="E23" s="5">
        <v>0.13</v>
      </c>
      <c r="F23" s="5">
        <v>4.8000000000000001E-2</v>
      </c>
      <c r="G23" s="5">
        <f t="shared" si="0"/>
        <v>0.36399999999999999</v>
      </c>
      <c r="H23" s="5">
        <f t="shared" si="1"/>
        <v>1.7472000000000001E-2</v>
      </c>
      <c r="I23" s="5">
        <v>2</v>
      </c>
      <c r="J23" s="5">
        <f t="shared" si="2"/>
        <v>1.44</v>
      </c>
      <c r="K23" s="5">
        <v>0.16</v>
      </c>
      <c r="L23" s="5">
        <v>5.8000000000000003E-2</v>
      </c>
      <c r="M23" s="5">
        <f t="shared" si="3"/>
        <v>0.46079999999999999</v>
      </c>
      <c r="N23" s="5">
        <f t="shared" si="4"/>
        <v>2.6726400000000001E-2</v>
      </c>
      <c r="O23" s="5" t="s">
        <v>36</v>
      </c>
      <c r="P23" s="10"/>
    </row>
    <row r="24" spans="1:16" ht="15.75" thickBot="1" x14ac:dyDescent="0.3">
      <c r="A24" s="5"/>
      <c r="B24" s="5" t="s">
        <v>23</v>
      </c>
      <c r="C24" s="5">
        <v>1</v>
      </c>
      <c r="D24" s="5">
        <v>1.5</v>
      </c>
      <c r="E24" s="5">
        <v>0.13</v>
      </c>
      <c r="F24" s="5">
        <v>4.8000000000000001E-2</v>
      </c>
      <c r="G24" s="5">
        <f t="shared" si="0"/>
        <v>0.19500000000000001</v>
      </c>
      <c r="H24" s="5">
        <f t="shared" si="1"/>
        <v>9.3600000000000003E-3</v>
      </c>
      <c r="I24" s="5">
        <v>1</v>
      </c>
      <c r="J24" s="5">
        <f t="shared" si="2"/>
        <v>1.54</v>
      </c>
      <c r="K24" s="5">
        <v>0.16</v>
      </c>
      <c r="L24" s="5">
        <v>5.6000000000000001E-2</v>
      </c>
      <c r="M24" s="5">
        <f t="shared" si="3"/>
        <v>0.24640000000000001</v>
      </c>
      <c r="N24" s="5">
        <f t="shared" si="4"/>
        <v>1.3798400000000001E-2</v>
      </c>
      <c r="O24" s="5" t="s">
        <v>36</v>
      </c>
      <c r="P24" s="10"/>
    </row>
    <row r="25" spans="1:16" ht="15.75" thickBot="1" x14ac:dyDescent="0.3">
      <c r="A25" s="5"/>
      <c r="B25" s="5" t="s">
        <v>27</v>
      </c>
      <c r="C25" s="5">
        <v>0</v>
      </c>
      <c r="D25" s="5"/>
      <c r="E25" s="5"/>
      <c r="F25" s="5"/>
      <c r="G25" s="5">
        <f t="shared" si="0"/>
        <v>0</v>
      </c>
      <c r="H25" s="5">
        <f t="shared" si="1"/>
        <v>0</v>
      </c>
      <c r="I25" s="5">
        <v>0</v>
      </c>
      <c r="J25" s="5"/>
      <c r="K25" s="5"/>
      <c r="L25" s="5"/>
      <c r="M25" s="5">
        <f t="shared" si="3"/>
        <v>0</v>
      </c>
      <c r="N25" s="5">
        <f t="shared" si="4"/>
        <v>0</v>
      </c>
      <c r="O25" s="5" t="s">
        <v>36</v>
      </c>
      <c r="P25" s="10"/>
    </row>
    <row r="26" spans="1:16" ht="15.75" thickBot="1" x14ac:dyDescent="0.3">
      <c r="A26" s="5"/>
      <c r="B26" s="5" t="s">
        <v>28</v>
      </c>
      <c r="C26" s="5">
        <v>1</v>
      </c>
      <c r="D26" s="5">
        <v>0.86</v>
      </c>
      <c r="E26" s="5">
        <v>0.08</v>
      </c>
      <c r="F26" s="5">
        <v>4.8000000000000001E-2</v>
      </c>
      <c r="G26" s="5">
        <f t="shared" si="0"/>
        <v>6.88E-2</v>
      </c>
      <c r="H26" s="5">
        <f t="shared" si="1"/>
        <v>3.3024E-3</v>
      </c>
      <c r="I26" s="5">
        <v>1</v>
      </c>
      <c r="J26" s="5">
        <f t="shared" si="2"/>
        <v>0.9</v>
      </c>
      <c r="K26" s="5">
        <f t="shared" si="5"/>
        <v>8.7000000000000008E-2</v>
      </c>
      <c r="L26" s="5">
        <v>5.1999999999999998E-2</v>
      </c>
      <c r="M26" s="5">
        <f t="shared" si="3"/>
        <v>7.8300000000000008E-2</v>
      </c>
      <c r="N26" s="5">
        <f t="shared" si="4"/>
        <v>4.0715999999999999E-3</v>
      </c>
      <c r="O26" s="5" t="s">
        <v>36</v>
      </c>
      <c r="P26" s="10"/>
    </row>
    <row r="27" spans="1:16" ht="15.75" thickBot="1" x14ac:dyDescent="0.3">
      <c r="A27" s="5"/>
      <c r="B27" s="5" t="s">
        <v>24</v>
      </c>
      <c r="C27" s="5">
        <v>2</v>
      </c>
      <c r="D27" s="5">
        <v>1.55</v>
      </c>
      <c r="E27" s="5">
        <v>3.2000000000000001E-2</v>
      </c>
      <c r="F27" s="5">
        <v>4.8000000000000001E-2</v>
      </c>
      <c r="G27" s="5">
        <f t="shared" si="0"/>
        <v>9.920000000000001E-2</v>
      </c>
      <c r="H27" s="5">
        <f t="shared" si="1"/>
        <v>4.7616000000000004E-3</v>
      </c>
      <c r="I27" s="5">
        <v>2</v>
      </c>
      <c r="J27" s="5">
        <f t="shared" si="2"/>
        <v>1.59</v>
      </c>
      <c r="K27" s="5">
        <v>4.1000000000000002E-2</v>
      </c>
      <c r="L27" s="5">
        <v>5.8000000000000003E-2</v>
      </c>
      <c r="M27" s="5">
        <f t="shared" si="3"/>
        <v>0.13038000000000002</v>
      </c>
      <c r="N27" s="5">
        <f t="shared" si="4"/>
        <v>7.5620400000000016E-3</v>
      </c>
      <c r="O27" s="5" t="s">
        <v>36</v>
      </c>
      <c r="P27" s="10"/>
    </row>
    <row r="28" spans="1:16" ht="15.75" thickBot="1" x14ac:dyDescent="0.3">
      <c r="A28" s="5"/>
      <c r="B28" s="5" t="s">
        <v>25</v>
      </c>
      <c r="C28" s="5">
        <v>1</v>
      </c>
      <c r="D28" s="5">
        <v>0.86</v>
      </c>
      <c r="E28" s="5">
        <v>0.13</v>
      </c>
      <c r="F28" s="5">
        <v>3.2000000000000001E-2</v>
      </c>
      <c r="G28" s="5">
        <f t="shared" si="0"/>
        <v>0.1118</v>
      </c>
      <c r="H28" s="5">
        <f t="shared" si="1"/>
        <v>3.5775999999999998E-3</v>
      </c>
      <c r="I28" s="5">
        <v>1</v>
      </c>
      <c r="J28" s="5">
        <f t="shared" si="2"/>
        <v>0.9</v>
      </c>
      <c r="K28" s="5">
        <v>0.158</v>
      </c>
      <c r="L28" s="5">
        <v>4.3999999999999997E-2</v>
      </c>
      <c r="M28" s="5">
        <f t="shared" si="3"/>
        <v>0.14219999999999999</v>
      </c>
      <c r="N28" s="5">
        <f t="shared" si="4"/>
        <v>6.256799999999999E-3</v>
      </c>
      <c r="O28" s="5" t="s">
        <v>36</v>
      </c>
      <c r="P28" s="10"/>
    </row>
    <row r="29" spans="1:16" ht="15.75" thickBot="1" x14ac:dyDescent="0.3">
      <c r="A29" s="5"/>
      <c r="B29" s="5" t="s">
        <v>26</v>
      </c>
      <c r="C29" s="5">
        <v>11</v>
      </c>
      <c r="D29" s="5">
        <v>0.8</v>
      </c>
      <c r="E29" s="5">
        <v>0.14499999999999999</v>
      </c>
      <c r="F29" s="5">
        <v>2.1999999999999999E-2</v>
      </c>
      <c r="G29" s="5">
        <f t="shared" si="0"/>
        <v>1.276</v>
      </c>
      <c r="H29" s="5">
        <f t="shared" si="1"/>
        <v>2.8072E-2</v>
      </c>
      <c r="I29" s="5">
        <v>11</v>
      </c>
      <c r="J29" s="5">
        <f t="shared" si="2"/>
        <v>0.84000000000000008</v>
      </c>
      <c r="K29" s="5">
        <v>0.153</v>
      </c>
      <c r="L29" s="5">
        <v>3.6999999999999998E-2</v>
      </c>
      <c r="M29" s="5">
        <f t="shared" si="3"/>
        <v>1.4137200000000001</v>
      </c>
      <c r="N29" s="5">
        <f t="shared" si="4"/>
        <v>5.2307640000000002E-2</v>
      </c>
      <c r="O29" s="5" t="s">
        <v>36</v>
      </c>
      <c r="P29" s="10"/>
    </row>
    <row r="30" spans="1:16" ht="15.75" thickBot="1" x14ac:dyDescent="0.3">
      <c r="A30" s="5"/>
      <c r="B30" s="5"/>
      <c r="C30" s="5"/>
      <c r="D30" s="5"/>
      <c r="E30" s="34" t="s">
        <v>33</v>
      </c>
      <c r="F30" s="35"/>
      <c r="G30" s="22">
        <f>SUM(G21:G29)</f>
        <v>2.5619999999999998</v>
      </c>
      <c r="H30" s="5"/>
      <c r="I30" s="5"/>
      <c r="J30" s="5"/>
      <c r="K30" s="5"/>
      <c r="L30" s="5"/>
      <c r="M30" s="5">
        <f>SUM(M20:M29)</f>
        <v>2.7598000000000003</v>
      </c>
      <c r="N30" s="5"/>
      <c r="O30" s="5"/>
      <c r="P30" s="10"/>
    </row>
    <row r="31" spans="1:16" ht="15.75" thickBot="1" x14ac:dyDescent="0.3">
      <c r="A31" s="5"/>
      <c r="B31" s="5"/>
      <c r="C31" s="5"/>
      <c r="D31" s="5"/>
      <c r="E31" s="5"/>
      <c r="F31" s="34" t="s">
        <v>31</v>
      </c>
      <c r="G31" s="36"/>
      <c r="H31" s="5">
        <f>SUM(H21:H30)</f>
        <v>8.8011199999999998E-2</v>
      </c>
      <c r="I31" s="5"/>
      <c r="J31" s="5"/>
      <c r="K31" s="5"/>
      <c r="L31" s="5"/>
      <c r="M31" s="5"/>
      <c r="N31" s="5">
        <f>SUM(N21:N30)</f>
        <v>0.12742688000000002</v>
      </c>
      <c r="O31" s="5"/>
      <c r="P31" s="10"/>
    </row>
    <row r="32" spans="1:16" ht="15.75" thickBot="1" x14ac:dyDescent="0.3">
      <c r="A32" s="5"/>
      <c r="B32" s="5"/>
      <c r="C32" s="5"/>
      <c r="D32" s="5"/>
      <c r="E32" s="5"/>
      <c r="F32" s="34" t="s">
        <v>32</v>
      </c>
      <c r="G32" s="36"/>
      <c r="H32" s="5">
        <f>SUM(H31*750)</f>
        <v>66.008399999999995</v>
      </c>
      <c r="I32" s="5"/>
      <c r="J32" s="5"/>
      <c r="K32" s="5"/>
      <c r="L32" s="5"/>
      <c r="M32" s="5"/>
      <c r="N32" s="5">
        <f>SUM(N31)*750</f>
        <v>95.570160000000016</v>
      </c>
      <c r="O32" s="5"/>
      <c r="P32" s="10"/>
    </row>
    <row r="33" spans="1:16" ht="15.75" thickBot="1" x14ac:dyDescent="0.3">
      <c r="A33" s="12"/>
      <c r="B33" s="12"/>
      <c r="C33" s="12"/>
      <c r="D33" s="13"/>
      <c r="E33" s="32" t="s">
        <v>18</v>
      </c>
      <c r="F33" s="33"/>
      <c r="G33" s="14">
        <f>SUM(G17,G30)</f>
        <v>10.2934</v>
      </c>
      <c r="H33" s="14">
        <f>SUM(H18,H31)</f>
        <v>0.33518680000000006</v>
      </c>
      <c r="I33" s="12"/>
      <c r="J33" s="13"/>
      <c r="K33" s="32" t="s">
        <v>19</v>
      </c>
      <c r="L33" s="33"/>
      <c r="M33" s="14">
        <f>SUM(M17,M30)</f>
        <v>11.90592</v>
      </c>
      <c r="N33" s="14">
        <f>SUM(N31,N18)</f>
        <v>0.55102632000000007</v>
      </c>
      <c r="O33" s="15"/>
      <c r="P33" s="16"/>
    </row>
  </sheetData>
  <mergeCells count="24">
    <mergeCell ref="E17:F17"/>
    <mergeCell ref="A1:P1"/>
    <mergeCell ref="C2:G2"/>
    <mergeCell ref="C3:G3"/>
    <mergeCell ref="A4:A5"/>
    <mergeCell ref="B4:B5"/>
    <mergeCell ref="C4:F4"/>
    <mergeCell ref="G4:G5"/>
    <mergeCell ref="H4:H5"/>
    <mergeCell ref="I4:L4"/>
    <mergeCell ref="M4:M5"/>
    <mergeCell ref="N4:N5"/>
    <mergeCell ref="O4:O5"/>
    <mergeCell ref="P4:P5"/>
    <mergeCell ref="A6:B6"/>
    <mergeCell ref="E14:F14"/>
    <mergeCell ref="E33:F33"/>
    <mergeCell ref="K33:L33"/>
    <mergeCell ref="F18:G18"/>
    <mergeCell ref="F19:G19"/>
    <mergeCell ref="A20:B20"/>
    <mergeCell ref="E30:F30"/>
    <mergeCell ref="F31:G31"/>
    <mergeCell ref="F32:G32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sqref="A1:P1"/>
    </sheetView>
  </sheetViews>
  <sheetFormatPr baseColWidth="10" defaultRowHeight="15" x14ac:dyDescent="0.25"/>
  <cols>
    <col min="3" max="3" width="11.42578125" customWidth="1"/>
    <col min="15" max="15" width="8.140625" customWidth="1"/>
    <col min="16" max="16" width="15.28515625" customWidth="1"/>
  </cols>
  <sheetData>
    <row r="1" spans="1:16" ht="21" thickBot="1" x14ac:dyDescent="0.3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/>
    </row>
    <row r="2" spans="1:16" ht="15.75" thickBot="1" x14ac:dyDescent="0.3">
      <c r="A2" s="11" t="s">
        <v>0</v>
      </c>
      <c r="B2" s="1"/>
      <c r="C2" s="34"/>
      <c r="D2" s="35"/>
      <c r="E2" s="35"/>
      <c r="F2" s="35"/>
      <c r="G2" s="43"/>
      <c r="H2" s="2"/>
      <c r="I2" s="2"/>
      <c r="J2" s="3"/>
      <c r="K2" s="3"/>
      <c r="L2" s="3"/>
      <c r="M2" s="3"/>
      <c r="N2" s="3"/>
      <c r="O2" s="3"/>
      <c r="P2" s="3"/>
    </row>
    <row r="3" spans="1:16" ht="15.75" thickBot="1" x14ac:dyDescent="0.3">
      <c r="A3" s="4" t="s">
        <v>1</v>
      </c>
      <c r="B3" s="1"/>
      <c r="C3" s="34"/>
      <c r="D3" s="35"/>
      <c r="E3" s="35"/>
      <c r="F3" s="35"/>
      <c r="G3" s="43"/>
      <c r="H3" s="4" t="s">
        <v>2</v>
      </c>
      <c r="I3" s="5"/>
      <c r="J3" s="2"/>
      <c r="K3" s="2"/>
      <c r="L3" s="2"/>
      <c r="M3" s="2"/>
      <c r="N3" s="2"/>
      <c r="O3" s="2"/>
      <c r="P3" s="2"/>
    </row>
    <row r="4" spans="1:16" ht="15.75" thickBot="1" x14ac:dyDescent="0.3">
      <c r="A4" s="44" t="s">
        <v>3</v>
      </c>
      <c r="B4" s="46" t="s">
        <v>4</v>
      </c>
      <c r="C4" s="48" t="s">
        <v>5</v>
      </c>
      <c r="D4" s="49"/>
      <c r="E4" s="49"/>
      <c r="F4" s="50"/>
      <c r="G4" s="51" t="s">
        <v>6</v>
      </c>
      <c r="H4" s="51" t="s">
        <v>7</v>
      </c>
      <c r="I4" s="48" t="s">
        <v>8</v>
      </c>
      <c r="J4" s="49"/>
      <c r="K4" s="49"/>
      <c r="L4" s="50"/>
      <c r="M4" s="51" t="s">
        <v>9</v>
      </c>
      <c r="N4" s="51" t="s">
        <v>10</v>
      </c>
      <c r="O4" s="46" t="s">
        <v>11</v>
      </c>
      <c r="P4" s="30" t="s">
        <v>12</v>
      </c>
    </row>
    <row r="5" spans="1:16" ht="26.25" thickBot="1" x14ac:dyDescent="0.3">
      <c r="A5" s="45"/>
      <c r="B5" s="47"/>
      <c r="C5" s="6" t="s">
        <v>13</v>
      </c>
      <c r="D5" s="7" t="s">
        <v>14</v>
      </c>
      <c r="E5" s="7" t="s">
        <v>15</v>
      </c>
      <c r="F5" s="6" t="s">
        <v>16</v>
      </c>
      <c r="G5" s="52"/>
      <c r="H5" s="52"/>
      <c r="I5" s="6" t="s">
        <v>13</v>
      </c>
      <c r="J5" s="8" t="s">
        <v>17</v>
      </c>
      <c r="K5" s="8" t="s">
        <v>35</v>
      </c>
      <c r="L5" s="9" t="s">
        <v>16</v>
      </c>
      <c r="M5" s="52"/>
      <c r="N5" s="52"/>
      <c r="O5" s="47"/>
      <c r="P5" s="31"/>
    </row>
    <row r="6" spans="1:16" ht="15.75" thickBot="1" x14ac:dyDescent="0.3">
      <c r="A6" s="37" t="s">
        <v>29</v>
      </c>
      <c r="B6" s="38"/>
      <c r="C6" s="6"/>
      <c r="D6" s="7"/>
      <c r="E6" s="7"/>
      <c r="F6" s="6"/>
      <c r="G6" s="18"/>
      <c r="H6" s="18"/>
      <c r="I6" s="6"/>
      <c r="J6" s="8"/>
      <c r="K6" s="8"/>
      <c r="L6" s="9"/>
      <c r="M6" s="18"/>
      <c r="N6" s="18"/>
      <c r="O6" s="17"/>
      <c r="P6" s="19"/>
    </row>
    <row r="7" spans="1:16" ht="15.75" thickBot="1" x14ac:dyDescent="0.3">
      <c r="A7" s="25">
        <v>1</v>
      </c>
      <c r="B7" s="28" t="s">
        <v>20</v>
      </c>
      <c r="C7" s="5">
        <v>2</v>
      </c>
      <c r="D7" s="28">
        <v>1.48</v>
      </c>
      <c r="E7" s="28">
        <v>0.12</v>
      </c>
      <c r="F7" s="28">
        <v>4.8000000000000001E-2</v>
      </c>
      <c r="G7" s="5">
        <f>SUM(C7*D7*E7)</f>
        <v>0.35519999999999996</v>
      </c>
      <c r="H7" s="5">
        <f>SUM(G7*F7)</f>
        <v>1.7049599999999998E-2</v>
      </c>
      <c r="I7" s="5">
        <v>2</v>
      </c>
      <c r="J7" s="24">
        <f>SUM(D7+0.04)</f>
        <v>1.52</v>
      </c>
      <c r="K7" s="24">
        <v>0.16</v>
      </c>
      <c r="L7" s="24">
        <v>5.6000000000000001E-2</v>
      </c>
      <c r="M7" s="5">
        <f>SUM(I7*J7*K7)</f>
        <v>0.4864</v>
      </c>
      <c r="N7" s="5">
        <f>SUM(L7*M7)</f>
        <v>2.7238399999999999E-2</v>
      </c>
      <c r="O7" s="5" t="s">
        <v>36</v>
      </c>
      <c r="P7" s="23" t="s">
        <v>41</v>
      </c>
    </row>
    <row r="8" spans="1:16" ht="15.75" thickBot="1" x14ac:dyDescent="0.3">
      <c r="A8" s="25">
        <v>2</v>
      </c>
      <c r="B8" s="28" t="s">
        <v>21</v>
      </c>
      <c r="C8" s="5">
        <v>2</v>
      </c>
      <c r="D8" s="28">
        <v>1.48</v>
      </c>
      <c r="E8" s="28">
        <v>0.12</v>
      </c>
      <c r="F8" s="28">
        <v>4.8000000000000001E-2</v>
      </c>
      <c r="G8" s="5">
        <f t="shared" ref="G8:G29" si="0">SUM(C8*D8*E8)</f>
        <v>0.35519999999999996</v>
      </c>
      <c r="H8" s="5">
        <f t="shared" ref="H8:H29" si="1">SUM(G8*F8)</f>
        <v>1.7049599999999998E-2</v>
      </c>
      <c r="I8" s="5">
        <v>2</v>
      </c>
      <c r="J8" s="5">
        <f t="shared" ref="J8:J29" si="2">SUM(D8+0.04)</f>
        <v>1.52</v>
      </c>
      <c r="K8" s="5">
        <v>0.16</v>
      </c>
      <c r="L8" s="5">
        <v>5.6000000000000001E-2</v>
      </c>
      <c r="M8" s="5">
        <f t="shared" ref="M8:M29" si="3">SUM(I8*J8*K8)</f>
        <v>0.4864</v>
      </c>
      <c r="N8" s="5">
        <f t="shared" ref="N8:N29" si="4">SUM(L8*M8)</f>
        <v>2.7238399999999999E-2</v>
      </c>
      <c r="O8" s="5" t="s">
        <v>36</v>
      </c>
      <c r="P8" s="10"/>
    </row>
    <row r="9" spans="1:16" ht="15.75" thickBot="1" x14ac:dyDescent="0.3">
      <c r="A9" s="25">
        <v>3</v>
      </c>
      <c r="B9" s="28" t="s">
        <v>22</v>
      </c>
      <c r="C9" s="5">
        <v>4</v>
      </c>
      <c r="D9" s="28">
        <v>1.4</v>
      </c>
      <c r="E9" s="28">
        <v>0.12</v>
      </c>
      <c r="F9" s="28">
        <v>4.8000000000000001E-2</v>
      </c>
      <c r="G9" s="5">
        <f t="shared" si="0"/>
        <v>0.67199999999999993</v>
      </c>
      <c r="H9" s="5">
        <f t="shared" si="1"/>
        <v>3.2256E-2</v>
      </c>
      <c r="I9" s="5">
        <v>4</v>
      </c>
      <c r="J9" s="24">
        <f t="shared" si="2"/>
        <v>1.44</v>
      </c>
      <c r="K9" s="24">
        <v>0.16</v>
      </c>
      <c r="L9" s="24">
        <v>5.6000000000000001E-2</v>
      </c>
      <c r="M9" s="5">
        <f t="shared" si="3"/>
        <v>0.92159999999999997</v>
      </c>
      <c r="N9" s="5">
        <f t="shared" si="4"/>
        <v>5.1609599999999999E-2</v>
      </c>
      <c r="O9" s="5" t="s">
        <v>36</v>
      </c>
      <c r="P9" s="23" t="s">
        <v>40</v>
      </c>
    </row>
    <row r="10" spans="1:16" ht="15.75" thickBot="1" x14ac:dyDescent="0.3">
      <c r="A10" s="25">
        <v>4</v>
      </c>
      <c r="B10" s="28" t="s">
        <v>23</v>
      </c>
      <c r="C10" s="5">
        <v>2</v>
      </c>
      <c r="D10" s="28">
        <v>2</v>
      </c>
      <c r="E10" s="28">
        <v>0.1</v>
      </c>
      <c r="F10" s="28">
        <v>3.2000000000000001E-2</v>
      </c>
      <c r="G10" s="5">
        <f t="shared" si="0"/>
        <v>0.4</v>
      </c>
      <c r="H10" s="5">
        <f t="shared" si="1"/>
        <v>1.2800000000000001E-2</v>
      </c>
      <c r="I10" s="5">
        <v>2</v>
      </c>
      <c r="J10" s="5">
        <f t="shared" si="2"/>
        <v>2.04</v>
      </c>
      <c r="K10" s="5">
        <v>0.16</v>
      </c>
      <c r="L10" s="5">
        <v>5.6000000000000001E-2</v>
      </c>
      <c r="M10" s="5">
        <f t="shared" si="3"/>
        <v>0.65280000000000005</v>
      </c>
      <c r="N10" s="5">
        <f t="shared" si="4"/>
        <v>3.65568E-2</v>
      </c>
      <c r="O10" s="5" t="s">
        <v>36</v>
      </c>
      <c r="P10" s="10"/>
    </row>
    <row r="11" spans="1:16" ht="15.75" thickBot="1" x14ac:dyDescent="0.3">
      <c r="A11" s="25">
        <v>5</v>
      </c>
      <c r="B11" s="28" t="s">
        <v>27</v>
      </c>
      <c r="C11" s="5">
        <v>2</v>
      </c>
      <c r="D11" s="28">
        <v>1.4</v>
      </c>
      <c r="E11" s="28">
        <v>0.1</v>
      </c>
      <c r="F11" s="28">
        <v>4.8000000000000001E-2</v>
      </c>
      <c r="G11" s="5">
        <f t="shared" si="0"/>
        <v>0.27999999999999997</v>
      </c>
      <c r="H11" s="5">
        <f t="shared" si="1"/>
        <v>1.3439999999999999E-2</v>
      </c>
      <c r="I11" s="5">
        <v>2</v>
      </c>
      <c r="J11" s="5">
        <f t="shared" si="2"/>
        <v>1.44</v>
      </c>
      <c r="K11" s="5">
        <v>0.16</v>
      </c>
      <c r="L11" s="5">
        <v>5.6000000000000001E-2</v>
      </c>
      <c r="M11" s="5">
        <f t="shared" si="3"/>
        <v>0.46079999999999999</v>
      </c>
      <c r="N11" s="5">
        <f t="shared" si="4"/>
        <v>2.5804799999999999E-2</v>
      </c>
      <c r="O11" s="5" t="s">
        <v>36</v>
      </c>
      <c r="P11" s="10"/>
    </row>
    <row r="12" spans="1:16" ht="15.75" thickBot="1" x14ac:dyDescent="0.3">
      <c r="A12" s="25">
        <v>6</v>
      </c>
      <c r="B12" s="28" t="s">
        <v>28</v>
      </c>
      <c r="C12" s="5">
        <v>2</v>
      </c>
      <c r="D12" s="28">
        <v>1.48</v>
      </c>
      <c r="E12" s="28">
        <v>0.08</v>
      </c>
      <c r="F12" s="28">
        <v>4.8000000000000001E-2</v>
      </c>
      <c r="G12" s="5">
        <f t="shared" si="0"/>
        <v>0.23680000000000001</v>
      </c>
      <c r="H12" s="5">
        <f t="shared" si="1"/>
        <v>1.13664E-2</v>
      </c>
      <c r="I12" s="5">
        <v>2</v>
      </c>
      <c r="J12" s="24">
        <f t="shared" si="2"/>
        <v>1.52</v>
      </c>
      <c r="K12" s="24">
        <f t="shared" ref="K12:K26" si="5">SUM(E12+0.007)</f>
        <v>8.7000000000000008E-2</v>
      </c>
      <c r="L12" s="24">
        <v>5.3999999999999999E-2</v>
      </c>
      <c r="M12" s="5">
        <f t="shared" si="3"/>
        <v>0.26448000000000005</v>
      </c>
      <c r="N12" s="5">
        <f t="shared" si="4"/>
        <v>1.4281920000000002E-2</v>
      </c>
      <c r="O12" s="5" t="s">
        <v>36</v>
      </c>
      <c r="P12" s="23" t="s">
        <v>41</v>
      </c>
    </row>
    <row r="13" spans="1:16" ht="15.75" thickBot="1" x14ac:dyDescent="0.3">
      <c r="A13" s="25">
        <v>7</v>
      </c>
      <c r="B13" s="28" t="s">
        <v>24</v>
      </c>
      <c r="C13" s="5">
        <v>4</v>
      </c>
      <c r="D13" s="28">
        <v>1.55</v>
      </c>
      <c r="E13" s="28">
        <v>3.2000000000000001E-2</v>
      </c>
      <c r="F13" s="28">
        <v>4.8000000000000001E-2</v>
      </c>
      <c r="G13" s="5">
        <f t="shared" si="0"/>
        <v>0.19840000000000002</v>
      </c>
      <c r="H13" s="5">
        <f t="shared" si="1"/>
        <v>9.5232000000000008E-3</v>
      </c>
      <c r="I13" s="5">
        <v>4</v>
      </c>
      <c r="J13" s="5">
        <f t="shared" si="2"/>
        <v>1.59</v>
      </c>
      <c r="K13" s="5">
        <f t="shared" si="5"/>
        <v>3.9E-2</v>
      </c>
      <c r="L13" s="5">
        <v>5.8000000000000003E-2</v>
      </c>
      <c r="M13" s="5">
        <f t="shared" si="3"/>
        <v>0.24804000000000001</v>
      </c>
      <c r="N13" s="5">
        <f t="shared" si="4"/>
        <v>1.4386320000000001E-2</v>
      </c>
      <c r="O13" s="5" t="s">
        <v>36</v>
      </c>
      <c r="P13" s="23" t="s">
        <v>40</v>
      </c>
    </row>
    <row r="14" spans="1:16" ht="15.75" thickBot="1" x14ac:dyDescent="0.3">
      <c r="A14" s="25">
        <v>8</v>
      </c>
      <c r="B14" s="28"/>
      <c r="C14" s="5"/>
      <c r="D14" s="5"/>
      <c r="E14" s="34" t="s">
        <v>34</v>
      </c>
      <c r="F14" s="36"/>
      <c r="G14" s="5">
        <f>SUM(G7:G13)</f>
        <v>2.4975999999999998</v>
      </c>
      <c r="H14" s="5"/>
      <c r="I14" s="5"/>
      <c r="J14" s="5"/>
      <c r="K14" s="5"/>
      <c r="L14" s="5"/>
      <c r="M14" s="5">
        <f>SUM(M7:M13)</f>
        <v>3.5205199999999999</v>
      </c>
      <c r="N14" s="5"/>
      <c r="O14" s="5"/>
      <c r="P14" s="10"/>
    </row>
    <row r="15" spans="1:16" ht="15.75" thickBot="1" x14ac:dyDescent="0.3">
      <c r="A15" s="25">
        <v>9</v>
      </c>
      <c r="B15" s="28" t="s">
        <v>25</v>
      </c>
      <c r="C15" s="5">
        <v>2</v>
      </c>
      <c r="D15" s="28">
        <v>1.48</v>
      </c>
      <c r="E15" s="28">
        <v>0.13</v>
      </c>
      <c r="F15" s="28">
        <v>3.2000000000000001E-2</v>
      </c>
      <c r="G15" s="5">
        <f t="shared" si="0"/>
        <v>0.38480000000000003</v>
      </c>
      <c r="H15" s="5">
        <f t="shared" si="1"/>
        <v>1.2313600000000001E-2</v>
      </c>
      <c r="I15" s="5">
        <v>2</v>
      </c>
      <c r="J15" s="5">
        <f t="shared" si="2"/>
        <v>1.52</v>
      </c>
      <c r="K15" s="5">
        <v>0.16</v>
      </c>
      <c r="L15" s="5">
        <v>4.2999999999999997E-2</v>
      </c>
      <c r="M15" s="5">
        <f t="shared" si="3"/>
        <v>0.4864</v>
      </c>
      <c r="N15" s="5">
        <f t="shared" si="4"/>
        <v>2.0915199999999998E-2</v>
      </c>
      <c r="O15" s="5" t="s">
        <v>36</v>
      </c>
      <c r="P15" s="10"/>
    </row>
    <row r="16" spans="1:16" ht="15.75" thickBot="1" x14ac:dyDescent="0.3">
      <c r="A16" s="25">
        <v>10</v>
      </c>
      <c r="B16" s="28" t="s">
        <v>26</v>
      </c>
      <c r="C16" s="5">
        <v>22</v>
      </c>
      <c r="D16" s="28">
        <v>1.42</v>
      </c>
      <c r="E16" s="28">
        <v>0.14499999999999999</v>
      </c>
      <c r="F16" s="28">
        <v>2.7E-2</v>
      </c>
      <c r="G16" s="5">
        <f t="shared" si="0"/>
        <v>4.5297999999999998</v>
      </c>
      <c r="H16" s="5">
        <f t="shared" si="1"/>
        <v>0.1223046</v>
      </c>
      <c r="I16" s="5">
        <v>22</v>
      </c>
      <c r="J16" s="24">
        <f t="shared" si="2"/>
        <v>1.46</v>
      </c>
      <c r="K16" s="24">
        <v>0.16</v>
      </c>
      <c r="L16" s="24">
        <v>0.04</v>
      </c>
      <c r="M16" s="5">
        <f t="shared" si="3"/>
        <v>5.1391999999999998</v>
      </c>
      <c r="N16" s="5">
        <f t="shared" si="4"/>
        <v>0.205568</v>
      </c>
      <c r="O16" s="5" t="s">
        <v>36</v>
      </c>
      <c r="P16" s="23" t="s">
        <v>40</v>
      </c>
    </row>
    <row r="17" spans="1:16" ht="15.75" thickBot="1" x14ac:dyDescent="0.3">
      <c r="A17" s="20"/>
      <c r="B17" s="21"/>
      <c r="C17" s="5"/>
      <c r="D17" s="5"/>
      <c r="E17" s="34" t="s">
        <v>33</v>
      </c>
      <c r="F17" s="35"/>
      <c r="G17" s="22">
        <f>SUM(G14:G16)</f>
        <v>7.4121999999999995</v>
      </c>
      <c r="H17" s="5"/>
      <c r="I17" s="5"/>
      <c r="J17" s="5"/>
      <c r="K17" s="5"/>
      <c r="L17" s="5"/>
      <c r="M17" s="5">
        <f>SUM(M14:M16)</f>
        <v>9.1461199999999998</v>
      </c>
      <c r="N17" s="5"/>
      <c r="O17" s="5"/>
      <c r="P17" s="10"/>
    </row>
    <row r="18" spans="1:16" ht="15.75" thickBot="1" x14ac:dyDescent="0.3">
      <c r="A18" s="20"/>
      <c r="B18" s="21"/>
      <c r="C18" s="5"/>
      <c r="D18" s="5"/>
      <c r="E18" s="5"/>
      <c r="F18" s="34" t="s">
        <v>31</v>
      </c>
      <c r="G18" s="36"/>
      <c r="H18" s="5">
        <f>SUM(H7:H16)</f>
        <v>0.24810300000000002</v>
      </c>
      <c r="I18" s="5"/>
      <c r="J18" s="5"/>
      <c r="K18" s="5"/>
      <c r="L18" s="5"/>
      <c r="M18" s="5"/>
      <c r="N18" s="5">
        <f>SUM(N7:N16)</f>
        <v>0.42359943999999999</v>
      </c>
      <c r="O18" s="5"/>
      <c r="P18" s="10"/>
    </row>
    <row r="19" spans="1:16" ht="15.75" thickBot="1" x14ac:dyDescent="0.3">
      <c r="A19" s="20"/>
      <c r="B19" s="21"/>
      <c r="C19" s="5"/>
      <c r="D19" s="5"/>
      <c r="E19" s="5"/>
      <c r="F19" s="34" t="s">
        <v>32</v>
      </c>
      <c r="G19" s="36"/>
      <c r="H19" s="5">
        <f>SUM(H18*750)</f>
        <v>186.07725000000002</v>
      </c>
      <c r="I19" s="5"/>
      <c r="J19" s="5"/>
      <c r="K19" s="5"/>
      <c r="L19" s="5"/>
      <c r="M19" s="5"/>
      <c r="N19" s="5">
        <f>SUM(N18*750)</f>
        <v>317.69957999999997</v>
      </c>
      <c r="O19" s="5"/>
      <c r="P19" s="10"/>
    </row>
    <row r="20" spans="1:16" ht="15.75" thickBot="1" x14ac:dyDescent="0.3">
      <c r="A20" s="39" t="s">
        <v>30</v>
      </c>
      <c r="B20" s="3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0"/>
    </row>
    <row r="21" spans="1:16" ht="15.75" thickBot="1" x14ac:dyDescent="0.3">
      <c r="A21" s="26">
        <v>11</v>
      </c>
      <c r="B21" s="29" t="s">
        <v>20</v>
      </c>
      <c r="C21" s="5">
        <v>2</v>
      </c>
      <c r="D21" s="29">
        <v>0.86</v>
      </c>
      <c r="E21" s="29">
        <v>0.13</v>
      </c>
      <c r="F21" s="29">
        <v>4.8000000000000001E-2</v>
      </c>
      <c r="G21" s="5">
        <f t="shared" si="0"/>
        <v>0.22359999999999999</v>
      </c>
      <c r="H21" s="5">
        <f t="shared" si="1"/>
        <v>1.0732800000000001E-2</v>
      </c>
      <c r="I21" s="5">
        <v>1</v>
      </c>
      <c r="J21" s="5">
        <f t="shared" si="2"/>
        <v>0.9</v>
      </c>
      <c r="K21" s="5">
        <v>0.16</v>
      </c>
      <c r="L21" s="5">
        <v>5.8000000000000003E-2</v>
      </c>
      <c r="M21" s="5">
        <f t="shared" si="3"/>
        <v>0.14400000000000002</v>
      </c>
      <c r="N21" s="5">
        <f t="shared" si="4"/>
        <v>8.3520000000000018E-3</v>
      </c>
      <c r="O21" s="5" t="s">
        <v>36</v>
      </c>
      <c r="P21" s="10"/>
    </row>
    <row r="22" spans="1:16" ht="15.75" thickBot="1" x14ac:dyDescent="0.3">
      <c r="A22" s="26">
        <v>12</v>
      </c>
      <c r="B22" s="29" t="s">
        <v>21</v>
      </c>
      <c r="C22" s="5">
        <v>2</v>
      </c>
      <c r="D22" s="29">
        <v>0.86</v>
      </c>
      <c r="E22" s="29">
        <v>0.13</v>
      </c>
      <c r="F22" s="29">
        <v>4.8000000000000001E-2</v>
      </c>
      <c r="G22" s="5">
        <f t="shared" si="0"/>
        <v>0.22359999999999999</v>
      </c>
      <c r="H22" s="5">
        <f t="shared" si="1"/>
        <v>1.0732800000000001E-2</v>
      </c>
      <c r="I22" s="5">
        <v>1</v>
      </c>
      <c r="J22" s="5">
        <f t="shared" si="2"/>
        <v>0.9</v>
      </c>
      <c r="K22" s="5">
        <v>0.16</v>
      </c>
      <c r="L22" s="5">
        <v>5.8000000000000003E-2</v>
      </c>
      <c r="M22" s="5">
        <f t="shared" si="3"/>
        <v>0.14400000000000002</v>
      </c>
      <c r="N22" s="5">
        <f t="shared" si="4"/>
        <v>8.3520000000000018E-3</v>
      </c>
      <c r="O22" s="5" t="s">
        <v>36</v>
      </c>
      <c r="P22" s="10"/>
    </row>
    <row r="23" spans="1:16" ht="15.75" thickBot="1" x14ac:dyDescent="0.3">
      <c r="A23" s="26">
        <v>13</v>
      </c>
      <c r="B23" s="29" t="s">
        <v>22</v>
      </c>
      <c r="C23" s="5">
        <v>2</v>
      </c>
      <c r="D23" s="29">
        <v>1.4</v>
      </c>
      <c r="E23" s="29">
        <v>0.13</v>
      </c>
      <c r="F23" s="29">
        <v>4.8000000000000001E-2</v>
      </c>
      <c r="G23" s="5">
        <f t="shared" si="0"/>
        <v>0.36399999999999999</v>
      </c>
      <c r="H23" s="5">
        <f t="shared" si="1"/>
        <v>1.7472000000000001E-2</v>
      </c>
      <c r="I23" s="5">
        <v>2</v>
      </c>
      <c r="J23" s="5">
        <f t="shared" si="2"/>
        <v>1.44</v>
      </c>
      <c r="K23" s="5">
        <v>0.16</v>
      </c>
      <c r="L23" s="5">
        <v>5.8000000000000003E-2</v>
      </c>
      <c r="M23" s="5">
        <f t="shared" si="3"/>
        <v>0.46079999999999999</v>
      </c>
      <c r="N23" s="5">
        <f t="shared" si="4"/>
        <v>2.6726400000000001E-2</v>
      </c>
      <c r="O23" s="5" t="s">
        <v>36</v>
      </c>
      <c r="P23" s="10"/>
    </row>
    <row r="24" spans="1:16" ht="15.75" thickBot="1" x14ac:dyDescent="0.3">
      <c r="A24" s="26">
        <v>14</v>
      </c>
      <c r="B24" s="29" t="s">
        <v>23</v>
      </c>
      <c r="C24" s="5">
        <v>1</v>
      </c>
      <c r="D24" s="29">
        <v>1.5</v>
      </c>
      <c r="E24" s="29">
        <v>0.13</v>
      </c>
      <c r="F24" s="29">
        <v>4.8000000000000001E-2</v>
      </c>
      <c r="G24" s="5">
        <f t="shared" si="0"/>
        <v>0.19500000000000001</v>
      </c>
      <c r="H24" s="5">
        <f t="shared" si="1"/>
        <v>9.3600000000000003E-3</v>
      </c>
      <c r="I24" s="5">
        <v>1</v>
      </c>
      <c r="J24" s="24">
        <f t="shared" si="2"/>
        <v>1.54</v>
      </c>
      <c r="K24" s="24">
        <v>0.16</v>
      </c>
      <c r="L24" s="24">
        <v>5.6000000000000001E-2</v>
      </c>
      <c r="M24" s="5">
        <f t="shared" si="3"/>
        <v>0.24640000000000001</v>
      </c>
      <c r="N24" s="5">
        <f t="shared" si="4"/>
        <v>1.3798400000000001E-2</v>
      </c>
      <c r="O24" s="5" t="s">
        <v>36</v>
      </c>
      <c r="P24" s="23" t="s">
        <v>39</v>
      </c>
    </row>
    <row r="25" spans="1:16" ht="15.75" thickBot="1" x14ac:dyDescent="0.3">
      <c r="A25" s="26">
        <v>15</v>
      </c>
      <c r="B25" s="29" t="s">
        <v>27</v>
      </c>
      <c r="C25" s="5">
        <v>0</v>
      </c>
      <c r="D25" s="5"/>
      <c r="E25" s="5"/>
      <c r="F25" s="5"/>
      <c r="G25" s="5">
        <f t="shared" si="0"/>
        <v>0</v>
      </c>
      <c r="H25" s="5">
        <f t="shared" si="1"/>
        <v>0</v>
      </c>
      <c r="I25" s="5">
        <v>0</v>
      </c>
      <c r="J25" s="5"/>
      <c r="K25" s="5"/>
      <c r="L25" s="5"/>
      <c r="M25" s="5">
        <f t="shared" si="3"/>
        <v>0</v>
      </c>
      <c r="N25" s="5">
        <f t="shared" si="4"/>
        <v>0</v>
      </c>
      <c r="O25" s="5" t="s">
        <v>36</v>
      </c>
      <c r="P25" s="10"/>
    </row>
    <row r="26" spans="1:16" ht="15.75" thickBot="1" x14ac:dyDescent="0.3">
      <c r="A26" s="26">
        <v>16</v>
      </c>
      <c r="B26" s="29" t="s">
        <v>28</v>
      </c>
      <c r="C26" s="5">
        <v>1</v>
      </c>
      <c r="D26" s="29">
        <v>0.86</v>
      </c>
      <c r="E26" s="29">
        <v>0.08</v>
      </c>
      <c r="F26" s="29">
        <v>4.8000000000000001E-2</v>
      </c>
      <c r="G26" s="5">
        <f t="shared" si="0"/>
        <v>6.88E-2</v>
      </c>
      <c r="H26" s="5">
        <f t="shared" si="1"/>
        <v>3.3024E-3</v>
      </c>
      <c r="I26" s="5">
        <v>1</v>
      </c>
      <c r="J26" s="5">
        <f t="shared" si="2"/>
        <v>0.9</v>
      </c>
      <c r="K26" s="5">
        <f t="shared" si="5"/>
        <v>8.7000000000000008E-2</v>
      </c>
      <c r="L26" s="5">
        <v>5.1999999999999998E-2</v>
      </c>
      <c r="M26" s="5">
        <f t="shared" si="3"/>
        <v>7.8300000000000008E-2</v>
      </c>
      <c r="N26" s="5">
        <f t="shared" si="4"/>
        <v>4.0715999999999999E-3</v>
      </c>
      <c r="O26" s="5" t="s">
        <v>36</v>
      </c>
      <c r="P26" s="10"/>
    </row>
    <row r="27" spans="1:16" ht="15.75" thickBot="1" x14ac:dyDescent="0.3">
      <c r="A27" s="26">
        <v>17</v>
      </c>
      <c r="B27" s="29" t="s">
        <v>24</v>
      </c>
      <c r="C27" s="5">
        <v>2</v>
      </c>
      <c r="D27" s="29">
        <v>1.55</v>
      </c>
      <c r="E27" s="29">
        <v>3.2000000000000001E-2</v>
      </c>
      <c r="F27" s="29">
        <v>4.8000000000000001E-2</v>
      </c>
      <c r="G27" s="5">
        <f t="shared" si="0"/>
        <v>9.920000000000001E-2</v>
      </c>
      <c r="H27" s="5">
        <f t="shared" si="1"/>
        <v>4.7616000000000004E-3</v>
      </c>
      <c r="I27" s="5">
        <v>2</v>
      </c>
      <c r="J27" s="5">
        <f t="shared" si="2"/>
        <v>1.59</v>
      </c>
      <c r="K27" s="5">
        <v>4.1000000000000002E-2</v>
      </c>
      <c r="L27" s="5">
        <v>5.8000000000000003E-2</v>
      </c>
      <c r="M27" s="5">
        <f t="shared" si="3"/>
        <v>0.13038000000000002</v>
      </c>
      <c r="N27" s="5">
        <f t="shared" si="4"/>
        <v>7.5620400000000016E-3</v>
      </c>
      <c r="O27" s="5" t="s">
        <v>36</v>
      </c>
      <c r="P27" s="10"/>
    </row>
    <row r="28" spans="1:16" ht="15.75" thickBot="1" x14ac:dyDescent="0.3">
      <c r="A28" s="26">
        <v>18</v>
      </c>
      <c r="B28" s="29" t="s">
        <v>25</v>
      </c>
      <c r="C28" s="5">
        <v>1</v>
      </c>
      <c r="D28" s="29">
        <v>0.86</v>
      </c>
      <c r="E28" s="29">
        <v>0.13</v>
      </c>
      <c r="F28" s="29">
        <v>3.2000000000000001E-2</v>
      </c>
      <c r="G28" s="5">
        <f t="shared" si="0"/>
        <v>0.1118</v>
      </c>
      <c r="H28" s="5">
        <f t="shared" si="1"/>
        <v>3.5775999999999998E-3</v>
      </c>
      <c r="I28" s="5">
        <v>1</v>
      </c>
      <c r="J28" s="5">
        <f t="shared" si="2"/>
        <v>0.9</v>
      </c>
      <c r="K28" s="5">
        <v>0.158</v>
      </c>
      <c r="L28" s="5">
        <v>4.3999999999999997E-2</v>
      </c>
      <c r="M28" s="5">
        <f t="shared" si="3"/>
        <v>0.14219999999999999</v>
      </c>
      <c r="N28" s="5">
        <f t="shared" si="4"/>
        <v>6.256799999999999E-3</v>
      </c>
      <c r="O28" s="5" t="s">
        <v>36</v>
      </c>
      <c r="P28" s="10"/>
    </row>
    <row r="29" spans="1:16" ht="15.75" thickBot="1" x14ac:dyDescent="0.3">
      <c r="A29" s="26">
        <v>19</v>
      </c>
      <c r="B29" s="29" t="s">
        <v>26</v>
      </c>
      <c r="C29" s="5">
        <v>11</v>
      </c>
      <c r="D29" s="29">
        <v>0.8</v>
      </c>
      <c r="E29" s="29">
        <v>0.14499999999999999</v>
      </c>
      <c r="F29" s="29">
        <v>2.1999999999999999E-2</v>
      </c>
      <c r="G29" s="5">
        <f t="shared" si="0"/>
        <v>1.276</v>
      </c>
      <c r="H29" s="5">
        <f t="shared" si="1"/>
        <v>2.8072E-2</v>
      </c>
      <c r="I29" s="5">
        <v>11</v>
      </c>
      <c r="J29" s="24">
        <f t="shared" si="2"/>
        <v>0.84000000000000008</v>
      </c>
      <c r="K29" s="24">
        <v>0.153</v>
      </c>
      <c r="L29" s="24">
        <v>3.6999999999999998E-2</v>
      </c>
      <c r="M29" s="5">
        <f t="shared" si="3"/>
        <v>1.4137200000000001</v>
      </c>
      <c r="N29" s="5">
        <f t="shared" si="4"/>
        <v>5.2307640000000002E-2</v>
      </c>
      <c r="O29" s="5" t="s">
        <v>36</v>
      </c>
      <c r="P29" s="23" t="s">
        <v>38</v>
      </c>
    </row>
    <row r="30" spans="1:16" ht="15.75" thickBot="1" x14ac:dyDescent="0.3">
      <c r="A30" s="5"/>
      <c r="B30" s="5"/>
      <c r="C30" s="5"/>
      <c r="D30" s="5"/>
      <c r="E30" s="34" t="s">
        <v>33</v>
      </c>
      <c r="F30" s="35"/>
      <c r="G30" s="22">
        <f>SUM(G21:G29)</f>
        <v>2.5619999999999998</v>
      </c>
      <c r="H30" s="5"/>
      <c r="I30" s="5"/>
      <c r="J30" s="5"/>
      <c r="K30" s="5"/>
      <c r="L30" s="5"/>
      <c r="M30" s="5">
        <f>SUM(M20:M29)</f>
        <v>2.7598000000000003</v>
      </c>
      <c r="N30" s="5"/>
      <c r="O30" s="5"/>
      <c r="P30" s="10"/>
    </row>
    <row r="31" spans="1:16" ht="15.75" thickBot="1" x14ac:dyDescent="0.3">
      <c r="A31" s="5"/>
      <c r="B31" s="5"/>
      <c r="C31" s="5"/>
      <c r="D31" s="5"/>
      <c r="E31" s="5"/>
      <c r="F31" s="34" t="s">
        <v>31</v>
      </c>
      <c r="G31" s="36"/>
      <c r="H31" s="5">
        <f>SUM(H21:H30)</f>
        <v>8.8011199999999998E-2</v>
      </c>
      <c r="I31" s="5"/>
      <c r="J31" s="5"/>
      <c r="K31" s="5"/>
      <c r="L31" s="5"/>
      <c r="M31" s="5"/>
      <c r="N31" s="5">
        <f>SUM(N21:N30)</f>
        <v>0.12742688000000002</v>
      </c>
      <c r="O31" s="5"/>
      <c r="P31" s="10"/>
    </row>
    <row r="32" spans="1:16" ht="15.75" thickBot="1" x14ac:dyDescent="0.3">
      <c r="A32" s="5"/>
      <c r="B32" s="5"/>
      <c r="C32" s="5"/>
      <c r="D32" s="5"/>
      <c r="E32" s="5"/>
      <c r="F32" s="34" t="s">
        <v>32</v>
      </c>
      <c r="G32" s="36"/>
      <c r="H32" s="5">
        <f>SUM(H31*750)</f>
        <v>66.008399999999995</v>
      </c>
      <c r="I32" s="5"/>
      <c r="J32" s="5"/>
      <c r="K32" s="5"/>
      <c r="L32" s="5"/>
      <c r="M32" s="5"/>
      <c r="N32" s="5">
        <f>SUM(N31)*750</f>
        <v>95.570160000000016</v>
      </c>
      <c r="O32" s="5"/>
      <c r="P32" s="10"/>
    </row>
    <row r="33" spans="1:16" ht="15.75" thickBot="1" x14ac:dyDescent="0.3">
      <c r="A33" s="12"/>
      <c r="B33" s="12"/>
      <c r="C33" s="12"/>
      <c r="D33" s="13"/>
      <c r="E33" s="32" t="s">
        <v>18</v>
      </c>
      <c r="F33" s="33"/>
      <c r="G33" s="14">
        <f>SUM(G17,G30)</f>
        <v>9.9741999999999997</v>
      </c>
      <c r="H33" s="14">
        <f>SUM(H18,H31)</f>
        <v>0.33611420000000003</v>
      </c>
      <c r="I33" s="12"/>
      <c r="J33" s="13"/>
      <c r="K33" s="32" t="s">
        <v>19</v>
      </c>
      <c r="L33" s="33"/>
      <c r="M33" s="14">
        <f>SUM(M17,M30)</f>
        <v>11.90592</v>
      </c>
      <c r="N33" s="14">
        <f>SUM(N31,N18)</f>
        <v>0.55102632000000007</v>
      </c>
      <c r="O33" s="15"/>
      <c r="P33" s="27" t="s">
        <v>42</v>
      </c>
    </row>
  </sheetData>
  <mergeCells count="24">
    <mergeCell ref="E33:F33"/>
    <mergeCell ref="K33:L33"/>
    <mergeCell ref="F18:G18"/>
    <mergeCell ref="F19:G19"/>
    <mergeCell ref="A20:B20"/>
    <mergeCell ref="E30:F30"/>
    <mergeCell ref="F31:G31"/>
    <mergeCell ref="F32:G32"/>
    <mergeCell ref="E17:F17"/>
    <mergeCell ref="A1:P1"/>
    <mergeCell ref="C2:G2"/>
    <mergeCell ref="C3:G3"/>
    <mergeCell ref="A4:A5"/>
    <mergeCell ref="B4:B5"/>
    <mergeCell ref="C4:F4"/>
    <mergeCell ref="G4:G5"/>
    <mergeCell ref="H4:H5"/>
    <mergeCell ref="I4:L4"/>
    <mergeCell ref="M4:M5"/>
    <mergeCell ref="N4:N5"/>
    <mergeCell ref="O4:O5"/>
    <mergeCell ref="P4:P5"/>
    <mergeCell ref="A6:B6"/>
    <mergeCell ref="E14:F14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" sqref="A1:K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Feuil1 (2)</vt:lpstr>
      <vt:lpstr>Feuil1 (3)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Utilisateur Windows</cp:lastModifiedBy>
  <cp:lastPrinted>2015-01-14T09:33:31Z</cp:lastPrinted>
  <dcterms:created xsi:type="dcterms:W3CDTF">2014-11-11T04:30:33Z</dcterms:created>
  <dcterms:modified xsi:type="dcterms:W3CDTF">2018-10-16T15:42:02Z</dcterms:modified>
</cp:coreProperties>
</file>